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informacion contable\"/>
    </mc:Choice>
  </mc:AlternateContent>
  <bookViews>
    <workbookView xWindow="0" yWindow="0" windowWidth="14124" windowHeight="9528" tabRatio="863" activeTab="1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B48" i="65" l="1"/>
  <c r="B37" i="65"/>
  <c r="B50" i="65"/>
  <c r="B39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<sst xmlns="http://schemas.openxmlformats.org/spreadsheetml/2006/main" count="938" uniqueCount="669">
  <si>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</si>
  <si>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</si>
  <si>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</si>
  <si>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</si>
  <si>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</si>
  <si>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</si>
  <si>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</si>
  <si>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</si>
  <si>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</si>
  <si>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</si>
  <si>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</si>
  <si>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</si>
  <si>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</si>
  <si>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</si>
  <si>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</si>
  <si>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</si>
  <si>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</si>
  <si>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</si>
  <si>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</si>
  <si>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</si>
  <si>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</si>
  <si>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</si>
  <si>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</si>
  <si>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</si>
  <si>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</si>
  <si>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</si>
  <si>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</si>
  <si>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</si>
  <si>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</si>
  <si>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</si>
  <si>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</si>
  <si>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</si>
  <si>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</si>
  <si>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</si>
  <si>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</si>
  <si>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</si>
  <si>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</si>
  <si>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</si>
  <si>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</si>
  <si>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</si>
  <si>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</si>
  <si>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</si>
  <si>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</si>
  <si>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</si>
  <si>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</si>
  <si>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</si>
  <si>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</si>
  <si>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</si>
  <si>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</si>
  <si>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</si>
  <si>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</si>
  <si>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</si>
  <si>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</si>
  <si>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</si>
  <si>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</si>
  <si>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</si>
  <si>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</si>
  <si>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</si>
  <si>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</si>
  <si>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</si>
  <si>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</si>
  <si>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</si>
  <si>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</si>
  <si>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</si>
  <si>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</si>
  <si>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</si>
  <si>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</si>
  <si>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</si>
  <si>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</si>
  <si>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</si>
  <si>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</si>
  <si>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</si>
  <si>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</si>
  <si>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</si>
  <si>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</si>
  <si>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</si>
  <si>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</si>
  <si>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</si>
  <si>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</si>
  <si>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</si>
  <si>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</si>
  <si>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</si>
  <si>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</si>
  <si>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</si>
  <si>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</si>
  <si>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</si>
  <si>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</si>
  <si>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</si>
  <si>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</si>
  <si>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</si>
  <si>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</si>
  <si>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</si>
  <si>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</si>
  <si>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</si>
  <si>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</si>
  <si>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</si>
  <si>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</si>
  <si>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</si>
  <si>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</si>
  <si>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</si>
  <si>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</si>
  <si>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</si>
  <si>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</si>
  <si>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</si>
  <si>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</si>
  <si>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</si>
  <si>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</si>
  <si>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</si>
  <si>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</si>
  <si>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</si>
  <si>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</si>
  <si>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</si>
  <si>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</si>
  <si>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</si>
  <si>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</si>
  <si>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</si>
  <si>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</si>
  <si>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</si>
  <si>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</si>
  <si>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</si>
  <si>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</si>
  <si>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</si>
  <si>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</si>
  <si>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</si>
  <si>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</si>
  <si>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</si>
  <si>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</si>
  <si>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</si>
  <si>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</si>
  <si>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</si>
  <si>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</si>
  <si>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</si>
  <si>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</si>
  <si>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</si>
  <si>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</si>
  <si>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</si>
  <si>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</si>
  <si>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</si>
  <si>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</si>
  <si>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</si>
  <si>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</si>
  <si>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</si>
  <si>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</si>
  <si>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</si>
  <si>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</si>
  <si>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</si>
  <si>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</si>
  <si>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</si>
  <si>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</si>
  <si>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</si>
  <si>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</si>
  <si>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</si>
  <si>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</si>
  <si>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</si>
  <si>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</si>
  <si>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</si>
  <si>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</si>
  <si>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</si>
  <si>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</si>
  <si>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</si>
  <si>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</si>
  <si>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</si>
  <si>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</si>
  <si>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</si>
  <si>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</si>
  <si>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</si>
  <si>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</si>
  <si>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</si>
  <si>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</si>
  <si>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</si>
  <si>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</si>
  <si>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</si>
  <si>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</si>
  <si>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</si>
  <si>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</si>
  <si>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</si>
  <si>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</si>
  <si>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</si>
  <si>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</si>
  <si>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</si>
  <si>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</si>
  <si>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</si>
  <si>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</si>
  <si>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</si>
  <si>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</si>
  <si>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</si>
  <si>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</si>
  <si>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</si>
  <si>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</si>
  <si>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</si>
  <si>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</si>
  <si>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</si>
  <si>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</si>
  <si>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</si>
  <si>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</si>
  <si>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</si>
  <si>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</si>
  <si>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</si>
  <si>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</si>
  <si>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</si>
  <si>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</si>
  <si>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</si>
  <si>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</si>
  <si>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</si>
  <si>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</si>
  <si>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</si>
  <si>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</si>
  <si>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</si>
  <si>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</si>
  <si>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</si>
  <si>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</si>
  <si>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</si>
  <si>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</si>
  <si>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</si>
  <si>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</si>
  <si>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</si>
  <si>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</si>
  <si>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</si>
  <si>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</si>
  <si>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</si>
  <si>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</si>
  <si>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</si>
  <si>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</si>
  <si>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</si>
  <si>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</si>
  <si>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</si>
  <si>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</si>
  <si>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</si>
  <si>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</si>
  <si>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</si>
  <si>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</si>
  <si>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</si>
  <si>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</si>
  <si>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</si>
  <si>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</si>
  <si>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</si>
  <si>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</si>
  <si>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</si>
  <si>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</si>
  <si>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</si>
  <si>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</si>
  <si>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</si>
  <si>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</si>
  <si>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</si>
  <si>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</si>
  <si>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</si>
  <si>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</si>
  <si>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</si>
  <si>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</si>
  <si>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</si>
  <si>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</si>
  <si>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</si>
  <si>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</si>
  <si>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</si>
  <si>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</si>
  <si>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</si>
  <si>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</si>
  <si>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</si>
  <si>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</si>
  <si>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</si>
  <si>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</si>
  <si>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</si>
  <si>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</si>
  <si>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</si>
  <si>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</si>
  <si>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</si>
  <si>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</si>
  <si>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</si>
  <si>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</si>
  <si>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</si>
  <si>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</si>
  <si>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</si>
  <si>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</si>
  <si>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</si>
  <si>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</si>
  <si>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</si>
  <si>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</si>
  <si>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</si>
  <si>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</si>
  <si>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</si>
  <si>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</si>
  <si>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</si>
  <si>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</si>
  <si>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</si>
  <si>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</si>
  <si>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</si>
  <si>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</si>
  <si>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</si>
  <si>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</si>
  <si>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</si>
  <si>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</si>
  <si>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</si>
  <si>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</si>
  <si>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</si>
  <si>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</si>
  <si>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</si>
  <si>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</si>
  <si>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</si>
  <si>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</si>
  <si>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</si>
  <si>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</si>
  <si>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</si>
  <si>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</si>
  <si>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</si>
  <si>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</si>
  <si>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</si>
  <si>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</si>
  <si>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</si>
  <si>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</si>
  <si>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</si>
  <si>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</si>
  <si>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</si>
  <si>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</si>
  <si>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</si>
  <si>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</si>
  <si>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</si>
  <si>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</si>
  <si>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</si>
  <si>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</si>
  <si>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</si>
  <si>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</si>
  <si>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</si>
  <si>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</si>
  <si>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</si>
  <si>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</si>
  <si>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</si>
  <si>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</si>
  <si>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</si>
  <si>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</si>
  <si>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</si>
  <si>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</si>
  <si>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</si>
  <si>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</si>
  <si>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</si>
  <si>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</si>
  <si>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</si>
  <si>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</si>
  <si>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</si>
  <si>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</si>
  <si>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</si>
  <si>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</si>
  <si>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</si>
  <si>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</si>
  <si>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</si>
  <si>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</si>
  <si>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</si>
  <si>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</si>
  <si>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</si>
  <si>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</si>
  <si>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</si>
  <si>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</si>
  <si>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</si>
  <si>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</si>
  <si>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</si>
  <si>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</si>
  <si>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</si>
  <si>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</si>
  <si>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</si>
  <si>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</si>
  <si>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</si>
  <si>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</si>
  <si>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</si>
  <si>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</si>
  <si>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</si>
  <si>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</si>
  <si>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</si>
  <si>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</si>
  <si>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</si>
  <si>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</si>
  <si>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</si>
  <si>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</si>
  <si>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</si>
  <si>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</si>
  <si>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</si>
  <si>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</si>
  <si>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</si>
  <si>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</si>
  <si>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</si>
  <si>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</si>
  <si>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</si>
  <si>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</si>
  <si>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</si>
  <si>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</si>
  <si>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</si>
  <si>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</si>
  <si>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</si>
  <si>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</si>
  <si>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</si>
  <si>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</si>
  <si>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</si>
  <si>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</si>
  <si>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</si>
  <si>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</si>
  <si>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</si>
  <si>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</si>
  <si>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</si>
  <si>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</si>
  <si>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</si>
  <si>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</si>
  <si>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</si>
  <si>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</si>
  <si>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</si>
  <si>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</si>
  <si>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</si>
  <si>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</si>
  <si>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</si>
  <si>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</si>
  <si>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</si>
  <si>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</si>
  <si>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</si>
  <si>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</si>
  <si>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</si>
  <si>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</si>
  <si>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</si>
  <si>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</si>
  <si>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</si>
  <si>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</si>
  <si>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</si>
  <si>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</si>
  <si>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</si>
  <si>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</si>
  <si>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</si>
  <si>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</si>
  <si>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</si>
  <si>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</si>
  <si>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</si>
  <si>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</si>
  <si>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</si>
  <si>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</si>
  <si>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</si>
  <si>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</si>
  <si>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</si>
  <si>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</si>
  <si>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</si>
  <si>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</si>
  <si>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</si>
  <si>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</si>
  <si>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</si>
  <si>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</si>
  <si>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</si>
  <si>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</si>
  <si>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</si>
  <si>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</si>
  <si>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</si>
  <si>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</si>
  <si>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</si>
  <si>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</si>
  <si>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</si>
  <si>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</si>
  <si>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</si>
  <si>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</si>
  <si>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</si>
  <si>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</si>
  <si>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</si>
  <si>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</si>
  <si>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</si>
  <si>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</si>
  <si>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</si>
  <si>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</si>
  <si>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</si>
  <si>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</si>
  <si>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</si>
  <si>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</si>
  <si>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</si>
  <si>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</si>
  <si>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</si>
  <si>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</si>
  <si>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</si>
  <si>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</si>
  <si>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</si>
  <si>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</si>
  <si>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</si>
  <si>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</si>
  <si>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</si>
  <si>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</si>
  <si>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</si>
  <si>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</si>
  <si>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</si>
  <si>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</si>
  <si>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</si>
  <si>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</si>
  <si>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</si>
  <si>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</si>
  <si>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</si>
  <si>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</si>
  <si>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</si>
  <si>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</si>
  <si>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</si>
  <si>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</si>
  <si>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</si>
  <si>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</si>
  <si>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</si>
  <si>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</si>
  <si>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</si>
  <si>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</si>
  <si>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</si>
  <si>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</si>
  <si>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</si>
  <si>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</si>
  <si>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</si>
  <si>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</si>
  <si>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</si>
  <si>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</si>
  <si>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</si>
  <si>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</si>
  <si>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</si>
  <si>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</si>
  <si>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</si>
  <si>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</si>
  <si>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</si>
  <si>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</si>
  <si>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</si>
  <si>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</si>
  <si>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</si>
  <si>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</si>
  <si>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</si>
  <si>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</si>
  <si>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</si>
  <si>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</si>
  <si>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</si>
  <si>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</si>
  <si>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</si>
  <si>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</si>
  <si>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</si>
  <si>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</si>
  <si>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</si>
  <si>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</si>
  <si>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</si>
  <si>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</si>
  <si>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</si>
  <si>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</si>
  <si>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</si>
  <si>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</si>
  <si>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</si>
  <si>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</si>
  <si>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</si>
  <si>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</si>
  <si>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</si>
  <si>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</si>
  <si>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</si>
  <si>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</si>
  <si>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</si>
  <si>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</si>
  <si>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</si>
  <si>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</si>
  <si>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</si>
  <si>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</si>
  <si>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</si>
  <si>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</si>
  <si>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</si>
  <si>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</si>
  <si>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</si>
  <si>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</si>
  <si>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</si>
  <si>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</si>
  <si>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</si>
  <si>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</si>
  <si>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</si>
  <si>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</si>
  <si>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</si>
  <si>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</si>
  <si>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</si>
  <si>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</si>
  <si>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</si>
  <si>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</si>
  <si>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</si>
  <si>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</si>
  <si>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</si>
  <si>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</si>
  <si>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</si>
  <si>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</si>
  <si>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</si>
  <si>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</si>
  <si>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</si>
  <si>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</si>
  <si>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</si>
  <si>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</si>
  <si>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</si>
  <si>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</si>
  <si>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</si>
  <si>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</si>
  <si>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</si>
  <si>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</si>
  <si>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</si>
  <si>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</si>
  <si>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</si>
  <si>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</si>
  <si>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</si>
  <si>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</si>
  <si>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</si>
  <si>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</si>
  <si>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</si>
  <si>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</si>
  <si>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</si>
  <si>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</si>
  <si>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</si>
  <si>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</si>
  <si>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</si>
  <si>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</si>
  <si>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</si>
  <si>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</si>
  <si>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</si>
  <si>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</si>
  <si>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</si>
  <si>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</si>
  <si>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</si>
  <si>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</si>
  <si>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</si>
  <si>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</si>
  <si>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</si>
  <si>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</si>
  <si>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</si>
  <si>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</si>
  <si>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</si>
  <si>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</si>
  <si>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</si>
  <si>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</si>
  <si>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</si>
  <si>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</si>
  <si>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</si>
  <si>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</si>
  <si>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</si>
  <si>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</si>
  <si>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</si>
  <si>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</si>
  <si>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</si>
  <si>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</si>
  <si>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</si>
  <si>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</si>
  <si>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</si>
  <si>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</si>
  <si>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</si>
  <si>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</si>
  <si>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</si>
  <si>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</si>
  <si>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</si>
  <si>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</si>
  <si>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</si>
  <si>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</si>
  <si>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</si>
  <si>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</si>
  <si>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</si>
  <si>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</si>
  <si>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</si>
  <si>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</si>
  <si>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</si>
  <si>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</si>
  <si>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</si>
  <si>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</si>
  <si>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</si>
  <si>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</si>
  <si>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</si>
  <si>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</si>
  <si>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</si>
  <si>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</si>
  <si>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</si>
  <si>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</si>
  <si>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</si>
  <si>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</si>
  <si>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</si>
  <si>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</si>
  <si>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</si>
  <si>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</si>
  <si>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</si>
  <si>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</si>
  <si>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</si>
  <si>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</si>
  <si>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Municipio de Yuriria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</si>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</sst>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43" fontId="12" fillId="8" borderId="1" xfId="18" applyFont="1" applyFill="1" applyBorder="1" applyAlignment="1">
      <alignment horizontal="right" vertical="center" wrapText="1" indent="1"/>
    </xf>
    <xf numFmtId="43" fontId="12" fillId="0" borderId="9" xfId="18" applyFont="1" applyFill="1" applyBorder="1" applyAlignment="1">
      <alignment horizontal="right" vertical="center"/>
    </xf>
    <xf numFmtId="43" fontId="12" fillId="0" borderId="1" xfId="18" applyFont="1" applyFill="1" applyBorder="1" applyAlignment="1">
      <alignment horizontal="right" vertical="center" wrapText="1" indent="1"/>
    </xf>
    <xf numFmtId="43" fontId="13" fillId="0" borderId="1" xfId="18" applyFont="1" applyFill="1" applyBorder="1" applyAlignment="1">
      <alignment horizontal="right" vertical="center" wrapText="1" indent="1"/>
    </xf>
    <xf numFmtId="43" fontId="13" fillId="0" borderId="9" xfId="18" applyFont="1" applyFill="1" applyBorder="1" applyAlignment="1">
      <alignment horizontal="right" vertical="center" wrapText="1" indent="1"/>
    </xf>
    <xf numFmtId="43" fontId="13" fillId="0" borderId="1" xfId="18" applyFont="1" applyFill="1" applyBorder="1" applyAlignment="1">
      <alignment horizontal="right" vertical="center" indent="1"/>
    </xf>
    <xf numFmtId="43" fontId="13" fillId="0" borderId="11" xfId="18" applyFont="1" applyFill="1" applyBorder="1" applyAlignment="1">
      <alignment horizontal="right" vertical="center" indent="1"/>
    </xf>
    <xf numFmtId="43" fontId="12" fillId="8" borderId="1" xfId="18" applyFont="1" applyFill="1" applyBorder="1" applyAlignment="1">
      <alignment horizontal="right" vertical="center"/>
    </xf>
    <xf numFmtId="43" fontId="3" fillId="0" borderId="1" xfId="18" applyFont="1" applyFill="1" applyBorder="1" applyAlignment="1">
      <alignment horizontal="right" vertical="center" wrapText="1" indent="1"/>
    </xf>
    <xf numFmtId="43" fontId="3" fillId="0" borderId="9" xfId="18" applyFont="1" applyFill="1" applyBorder="1" applyAlignment="1">
      <alignment horizontal="right" vertical="center"/>
    </xf>
    <xf numFmtId="43" fontId="2" fillId="0" borderId="1" xfId="18" applyFont="1" applyFill="1" applyBorder="1" applyAlignment="1">
      <alignment horizontal="right" vertical="center" wrapText="1" indent="1"/>
    </xf>
    <xf numFmtId="43" fontId="3" fillId="0" borderId="1" xfId="18" applyFont="1" applyFill="1" applyBorder="1" applyAlignment="1">
      <alignment horizontal="right" vertical="center" indent="1"/>
    </xf>
    <xf numFmtId="43" fontId="13" fillId="0" borderId="9" xfId="18" applyFont="1" applyFill="1" applyBorder="1" applyAlignment="1">
      <alignment horizontal="right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39" activePane="bottomLeft" state="frozen"/>
      <selection activeCell="A14" sqref="A14:B14"/>
      <selection pane="bottomLeft" activeCell="B58" sqref="B58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77" t="s">
        <v>667</v>
      </c>
      <c r="B1" s="177"/>
      <c r="C1" s="17"/>
      <c r="D1" s="14" t="s">
        <v>601</v>
      </c>
      <c r="E1" s="15">
        <v>2024</v>
      </c>
    </row>
    <row r="2" spans="1:5" ht="18.899999999999999" customHeight="1" x14ac:dyDescent="0.2">
      <c r="A2" s="178" t="s">
        <v>600</v>
      </c>
      <c r="B2" s="178"/>
      <c r="C2" s="36"/>
      <c r="D2" s="14" t="s">
        <v>602</v>
      </c>
      <c r="E2" s="17" t="s">
        <v>607</v>
      </c>
    </row>
    <row r="3" spans="1:5" ht="18.899999999999999" customHeight="1" x14ac:dyDescent="0.2">
      <c r="A3" s="179" t="s">
        <v>668</v>
      </c>
      <c r="B3" s="179"/>
      <c r="C3" s="17"/>
      <c r="D3" s="14" t="s">
        <v>603</v>
      </c>
      <c r="E3" s="15">
        <v>1</v>
      </c>
    </row>
    <row r="4" spans="1:5" s="87" customFormat="1" ht="18.899999999999999" customHeight="1" x14ac:dyDescent="0.2">
      <c r="A4" s="179" t="s">
        <v>622</v>
      </c>
      <c r="B4" s="179"/>
      <c r="C4" s="179"/>
      <c r="D4" s="179"/>
      <c r="E4" s="179"/>
    </row>
    <row r="5" spans="1:5" ht="15" customHeight="1" x14ac:dyDescent="0.2">
      <c r="A5" s="130" t="s">
        <v>41</v>
      </c>
      <c r="B5" s="129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87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0.8" thickBot="1" x14ac:dyDescent="0.25">
      <c r="A41" s="11"/>
      <c r="B41" s="12"/>
    </row>
    <row r="44" spans="1:2" x14ac:dyDescent="0.2">
      <c r="B44" s="87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C5" sqref="C5:C2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83" t="s">
        <v>667</v>
      </c>
      <c r="B1" s="184"/>
      <c r="C1" s="185"/>
    </row>
    <row r="2" spans="1:3" s="37" customFormat="1" ht="18" customHeight="1" x14ac:dyDescent="0.3">
      <c r="A2" s="186" t="s">
        <v>612</v>
      </c>
      <c r="B2" s="187"/>
      <c r="C2" s="188"/>
    </row>
    <row r="3" spans="1:3" s="37" customFormat="1" ht="18" customHeight="1" x14ac:dyDescent="0.3">
      <c r="A3" s="186" t="s">
        <v>668</v>
      </c>
      <c r="B3" s="189"/>
      <c r="C3" s="188"/>
    </row>
    <row r="4" spans="1:3" s="40" customFormat="1" ht="18" customHeight="1" x14ac:dyDescent="0.2">
      <c r="A4" s="190" t="s">
        <v>613</v>
      </c>
      <c r="B4" s="191"/>
      <c r="C4" s="192"/>
    </row>
    <row r="5" spans="1:3" s="38" customFormat="1" x14ac:dyDescent="0.2">
      <c r="A5" s="58" t="s">
        <v>520</v>
      </c>
      <c r="B5" s="58"/>
      <c r="C5" s="164">
        <v>140341315.88</v>
      </c>
    </row>
    <row r="6" spans="1:3" x14ac:dyDescent="0.2">
      <c r="A6" s="59"/>
      <c r="B6" s="60"/>
      <c r="C6" s="165"/>
    </row>
    <row r="7" spans="1:3" x14ac:dyDescent="0.2">
      <c r="A7" s="66" t="s">
        <v>521</v>
      </c>
      <c r="B7" s="66"/>
      <c r="C7" s="166">
        <f>SUM(C8:C13)</f>
        <v>0</v>
      </c>
    </row>
    <row r="8" spans="1:3" x14ac:dyDescent="0.2">
      <c r="A8" s="73" t="s">
        <v>522</v>
      </c>
      <c r="B8" s="72" t="s">
        <v>341</v>
      </c>
      <c r="C8" s="167">
        <v>0</v>
      </c>
    </row>
    <row r="9" spans="1:3" x14ac:dyDescent="0.2">
      <c r="A9" s="61" t="s">
        <v>523</v>
      </c>
      <c r="B9" s="62" t="s">
        <v>532</v>
      </c>
      <c r="C9" s="167">
        <v>0</v>
      </c>
    </row>
    <row r="10" spans="1:3" x14ac:dyDescent="0.2">
      <c r="A10" s="61" t="s">
        <v>524</v>
      </c>
      <c r="B10" s="62" t="s">
        <v>349</v>
      </c>
      <c r="C10" s="167">
        <v>0</v>
      </c>
    </row>
    <row r="11" spans="1:3" x14ac:dyDescent="0.2">
      <c r="A11" s="61" t="s">
        <v>525</v>
      </c>
      <c r="B11" s="62" t="s">
        <v>350</v>
      </c>
      <c r="C11" s="167">
        <v>0</v>
      </c>
    </row>
    <row r="12" spans="1:3" x14ac:dyDescent="0.2">
      <c r="A12" s="61" t="s">
        <v>526</v>
      </c>
      <c r="B12" s="62" t="s">
        <v>351</v>
      </c>
      <c r="C12" s="167">
        <v>0</v>
      </c>
    </row>
    <row r="13" spans="1:3" x14ac:dyDescent="0.2">
      <c r="A13" s="63" t="s">
        <v>527</v>
      </c>
      <c r="B13" s="64" t="s">
        <v>528</v>
      </c>
      <c r="C13" s="167">
        <v>0</v>
      </c>
    </row>
    <row r="14" spans="1:3" x14ac:dyDescent="0.2">
      <c r="A14" s="71"/>
      <c r="B14" s="65"/>
      <c r="C14" s="168"/>
    </row>
    <row r="15" spans="1:3" x14ac:dyDescent="0.2">
      <c r="A15" s="66" t="s">
        <v>82</v>
      </c>
      <c r="B15" s="60"/>
      <c r="C15" s="166">
        <f>SUM(C16:C18)</f>
        <v>0</v>
      </c>
    </row>
    <row r="16" spans="1:3" x14ac:dyDescent="0.2">
      <c r="A16" s="67">
        <v>3.1</v>
      </c>
      <c r="B16" s="62" t="s">
        <v>531</v>
      </c>
      <c r="C16" s="167">
        <v>0</v>
      </c>
    </row>
    <row r="17" spans="1:3" x14ac:dyDescent="0.2">
      <c r="A17" s="68">
        <v>3.2</v>
      </c>
      <c r="B17" s="62" t="s">
        <v>529</v>
      </c>
      <c r="C17" s="167">
        <v>0</v>
      </c>
    </row>
    <row r="18" spans="1:3" x14ac:dyDescent="0.2">
      <c r="A18" s="68">
        <v>3.3</v>
      </c>
      <c r="B18" s="64" t="s">
        <v>530</v>
      </c>
      <c r="C18" s="169">
        <v>0</v>
      </c>
    </row>
    <row r="19" spans="1:3" x14ac:dyDescent="0.2">
      <c r="A19" s="59"/>
      <c r="B19" s="69"/>
      <c r="C19" s="170"/>
    </row>
    <row r="20" spans="1:3" x14ac:dyDescent="0.2">
      <c r="A20" s="70" t="s">
        <v>659</v>
      </c>
      <c r="B20" s="70"/>
      <c r="C20" s="164">
        <f>C5+C7-C15</f>
        <v>140341315.88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3" workbookViewId="0">
      <selection activeCell="C5" sqref="C5:C3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93" t="s">
        <v>667</v>
      </c>
      <c r="B1" s="194"/>
      <c r="C1" s="195"/>
    </row>
    <row r="2" spans="1:3" s="41" customFormat="1" ht="18.899999999999999" customHeight="1" x14ac:dyDescent="0.3">
      <c r="A2" s="196" t="s">
        <v>614</v>
      </c>
      <c r="B2" s="197"/>
      <c r="C2" s="198"/>
    </row>
    <row r="3" spans="1:3" s="41" customFormat="1" ht="18.899999999999999" customHeight="1" x14ac:dyDescent="0.3">
      <c r="A3" s="196" t="s">
        <v>668</v>
      </c>
      <c r="B3" s="199"/>
      <c r="C3" s="198"/>
    </row>
    <row r="4" spans="1:3" s="42" customFormat="1" x14ac:dyDescent="0.2">
      <c r="A4" s="190" t="s">
        <v>613</v>
      </c>
      <c r="B4" s="191"/>
      <c r="C4" s="192"/>
    </row>
    <row r="5" spans="1:3" x14ac:dyDescent="0.2">
      <c r="A5" s="79" t="s">
        <v>533</v>
      </c>
      <c r="B5" s="58"/>
      <c r="C5" s="171">
        <v>84471810.799999997</v>
      </c>
    </row>
    <row r="6" spans="1:3" x14ac:dyDescent="0.2">
      <c r="A6" s="75"/>
      <c r="B6" s="60"/>
      <c r="C6" s="165"/>
    </row>
    <row r="7" spans="1:3" x14ac:dyDescent="0.2">
      <c r="A7" s="66" t="s">
        <v>534</v>
      </c>
      <c r="B7" s="76"/>
      <c r="C7" s="166">
        <f>SUM(C8:C28)</f>
        <v>27038449.210000001</v>
      </c>
    </row>
    <row r="8" spans="1:3" x14ac:dyDescent="0.2">
      <c r="A8" s="120">
        <v>2.1</v>
      </c>
      <c r="B8" s="80" t="s">
        <v>369</v>
      </c>
      <c r="C8" s="172">
        <v>0</v>
      </c>
    </row>
    <row r="9" spans="1:3" x14ac:dyDescent="0.2">
      <c r="A9" s="120">
        <v>2.2000000000000002</v>
      </c>
      <c r="B9" s="80" t="s">
        <v>366</v>
      </c>
      <c r="C9" s="172">
        <v>0</v>
      </c>
    </row>
    <row r="10" spans="1:3" x14ac:dyDescent="0.2">
      <c r="A10" s="84">
        <v>2.2999999999999998</v>
      </c>
      <c r="B10" s="74" t="s">
        <v>236</v>
      </c>
      <c r="C10" s="172">
        <v>0</v>
      </c>
    </row>
    <row r="11" spans="1:3" x14ac:dyDescent="0.2">
      <c r="A11" s="84">
        <v>2.4</v>
      </c>
      <c r="B11" s="74" t="s">
        <v>237</v>
      </c>
      <c r="C11" s="172">
        <v>0</v>
      </c>
    </row>
    <row r="12" spans="1:3" x14ac:dyDescent="0.2">
      <c r="A12" s="84">
        <v>2.5</v>
      </c>
      <c r="B12" s="74" t="s">
        <v>238</v>
      </c>
      <c r="C12" s="172">
        <v>0</v>
      </c>
    </row>
    <row r="13" spans="1:3" x14ac:dyDescent="0.2">
      <c r="A13" s="84">
        <v>2.6</v>
      </c>
      <c r="B13" s="74" t="s">
        <v>239</v>
      </c>
      <c r="C13" s="172">
        <v>0</v>
      </c>
    </row>
    <row r="14" spans="1:3" x14ac:dyDescent="0.2">
      <c r="A14" s="84">
        <v>2.7</v>
      </c>
      <c r="B14" s="74" t="s">
        <v>240</v>
      </c>
      <c r="C14" s="172">
        <v>0</v>
      </c>
    </row>
    <row r="15" spans="1:3" x14ac:dyDescent="0.2">
      <c r="A15" s="84">
        <v>2.8</v>
      </c>
      <c r="B15" s="74" t="s">
        <v>241</v>
      </c>
      <c r="C15" s="172">
        <v>34535</v>
      </c>
    </row>
    <row r="16" spans="1:3" x14ac:dyDescent="0.2">
      <c r="A16" s="84">
        <v>2.9</v>
      </c>
      <c r="B16" s="74" t="s">
        <v>243</v>
      </c>
      <c r="C16" s="172">
        <v>0</v>
      </c>
    </row>
    <row r="17" spans="1:3" x14ac:dyDescent="0.2">
      <c r="A17" s="84" t="s">
        <v>535</v>
      </c>
      <c r="B17" s="74" t="s">
        <v>536</v>
      </c>
      <c r="C17" s="172">
        <v>0</v>
      </c>
    </row>
    <row r="18" spans="1:3" x14ac:dyDescent="0.2">
      <c r="A18" s="84" t="s">
        <v>561</v>
      </c>
      <c r="B18" s="74" t="s">
        <v>245</v>
      </c>
      <c r="C18" s="172">
        <v>0</v>
      </c>
    </row>
    <row r="19" spans="1:3" x14ac:dyDescent="0.2">
      <c r="A19" s="84" t="s">
        <v>562</v>
      </c>
      <c r="B19" s="74" t="s">
        <v>537</v>
      </c>
      <c r="C19" s="172">
        <v>22102891.370000001</v>
      </c>
    </row>
    <row r="20" spans="1:3" x14ac:dyDescent="0.2">
      <c r="A20" s="84" t="s">
        <v>563</v>
      </c>
      <c r="B20" s="74" t="s">
        <v>538</v>
      </c>
      <c r="C20" s="172">
        <v>0</v>
      </c>
    </row>
    <row r="21" spans="1:3" x14ac:dyDescent="0.2">
      <c r="A21" s="84" t="s">
        <v>564</v>
      </c>
      <c r="B21" s="74" t="s">
        <v>539</v>
      </c>
      <c r="C21" s="172">
        <v>0</v>
      </c>
    </row>
    <row r="22" spans="1:3" x14ac:dyDescent="0.2">
      <c r="A22" s="84" t="s">
        <v>540</v>
      </c>
      <c r="B22" s="74" t="s">
        <v>541</v>
      </c>
      <c r="C22" s="172">
        <v>0</v>
      </c>
    </row>
    <row r="23" spans="1:3" x14ac:dyDescent="0.2">
      <c r="A23" s="84" t="s">
        <v>542</v>
      </c>
      <c r="B23" s="74" t="s">
        <v>543</v>
      </c>
      <c r="C23" s="172">
        <v>0</v>
      </c>
    </row>
    <row r="24" spans="1:3" x14ac:dyDescent="0.2">
      <c r="A24" s="84" t="s">
        <v>544</v>
      </c>
      <c r="B24" s="74" t="s">
        <v>545</v>
      </c>
      <c r="C24" s="172">
        <v>0</v>
      </c>
    </row>
    <row r="25" spans="1:3" x14ac:dyDescent="0.2">
      <c r="A25" s="84" t="s">
        <v>546</v>
      </c>
      <c r="B25" s="74" t="s">
        <v>547</v>
      </c>
      <c r="C25" s="172">
        <v>0</v>
      </c>
    </row>
    <row r="26" spans="1:3" x14ac:dyDescent="0.2">
      <c r="A26" s="84" t="s">
        <v>548</v>
      </c>
      <c r="B26" s="74" t="s">
        <v>549</v>
      </c>
      <c r="C26" s="172">
        <v>4901022.84</v>
      </c>
    </row>
    <row r="27" spans="1:3" x14ac:dyDescent="0.2">
      <c r="A27" s="84" t="s">
        <v>550</v>
      </c>
      <c r="B27" s="74" t="s">
        <v>551</v>
      </c>
      <c r="C27" s="172">
        <v>0</v>
      </c>
    </row>
    <row r="28" spans="1:3" x14ac:dyDescent="0.2">
      <c r="A28" s="84" t="s">
        <v>552</v>
      </c>
      <c r="B28" s="80" t="s">
        <v>553</v>
      </c>
      <c r="C28" s="172">
        <v>0</v>
      </c>
    </row>
    <row r="29" spans="1:3" x14ac:dyDescent="0.2">
      <c r="A29" s="85"/>
      <c r="B29" s="81"/>
      <c r="C29" s="173"/>
    </row>
    <row r="30" spans="1:3" x14ac:dyDescent="0.2">
      <c r="A30" s="82" t="s">
        <v>554</v>
      </c>
      <c r="B30" s="83"/>
      <c r="C30" s="174">
        <f>SUM(C31:C37)</f>
        <v>0</v>
      </c>
    </row>
    <row r="31" spans="1:3" x14ac:dyDescent="0.2">
      <c r="A31" s="84" t="s">
        <v>555</v>
      </c>
      <c r="B31" s="74" t="s">
        <v>438</v>
      </c>
      <c r="C31" s="172">
        <v>0</v>
      </c>
    </row>
    <row r="32" spans="1:3" x14ac:dyDescent="0.2">
      <c r="A32" s="84" t="s">
        <v>556</v>
      </c>
      <c r="B32" s="74" t="s">
        <v>80</v>
      </c>
      <c r="C32" s="172">
        <v>0</v>
      </c>
    </row>
    <row r="33" spans="1:3" x14ac:dyDescent="0.2">
      <c r="A33" s="84" t="s">
        <v>557</v>
      </c>
      <c r="B33" s="74" t="s">
        <v>448</v>
      </c>
      <c r="C33" s="172">
        <v>0</v>
      </c>
    </row>
    <row r="34" spans="1:3" x14ac:dyDescent="0.2">
      <c r="A34" s="84" t="s">
        <v>558</v>
      </c>
      <c r="B34" s="74" t="s">
        <v>454</v>
      </c>
      <c r="C34" s="172">
        <v>0</v>
      </c>
    </row>
    <row r="35" spans="1:3" x14ac:dyDescent="0.2">
      <c r="A35" s="84" t="s">
        <v>559</v>
      </c>
      <c r="B35" s="74" t="s">
        <v>462</v>
      </c>
      <c r="C35" s="172">
        <v>0</v>
      </c>
    </row>
    <row r="36" spans="1:3" x14ac:dyDescent="0.2">
      <c r="A36" s="84" t="s">
        <v>662</v>
      </c>
      <c r="B36" s="74" t="s">
        <v>366</v>
      </c>
      <c r="C36" s="172">
        <v>0</v>
      </c>
    </row>
    <row r="37" spans="1:3" x14ac:dyDescent="0.2">
      <c r="A37" s="84" t="s">
        <v>663</v>
      </c>
      <c r="B37" s="80" t="s">
        <v>560</v>
      </c>
      <c r="C37" s="175">
        <v>0</v>
      </c>
    </row>
    <row r="38" spans="1:3" x14ac:dyDescent="0.2">
      <c r="A38" s="75"/>
      <c r="B38" s="77"/>
      <c r="C38" s="176"/>
    </row>
    <row r="39" spans="1:3" x14ac:dyDescent="0.2">
      <c r="A39" s="78" t="s">
        <v>660</v>
      </c>
      <c r="B39" s="58"/>
      <c r="C39" s="164">
        <f>C5-C7+C30</f>
        <v>57433361.589999996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C52" sqref="C52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82" t="s">
        <v>667</v>
      </c>
      <c r="B1" s="200"/>
      <c r="C1" s="200"/>
      <c r="D1" s="200"/>
      <c r="E1" s="200"/>
      <c r="F1" s="200"/>
      <c r="G1" s="27" t="s">
        <v>604</v>
      </c>
      <c r="H1" s="28">
        <v>2024</v>
      </c>
    </row>
    <row r="2" spans="1:10" ht="18.899999999999999" customHeight="1" x14ac:dyDescent="0.2">
      <c r="A2" s="182" t="s">
        <v>615</v>
      </c>
      <c r="B2" s="200"/>
      <c r="C2" s="200"/>
      <c r="D2" s="200"/>
      <c r="E2" s="200"/>
      <c r="F2" s="200"/>
      <c r="G2" s="27" t="s">
        <v>605</v>
      </c>
      <c r="H2" s="28" t="s">
        <v>607</v>
      </c>
    </row>
    <row r="3" spans="1:10" ht="18.899999999999999" customHeight="1" x14ac:dyDescent="0.2">
      <c r="A3" s="201" t="s">
        <v>668</v>
      </c>
      <c r="B3" s="202"/>
      <c r="C3" s="202"/>
      <c r="D3" s="202"/>
      <c r="E3" s="202"/>
      <c r="F3" s="202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3" t="str">
        <f>A1</f>
        <v>Municipio de Yuriria</v>
      </c>
      <c r="C37" s="185"/>
      <c r="D37" s="34"/>
      <c r="E37" s="34"/>
      <c r="F37" s="34"/>
    </row>
    <row r="38" spans="1:6" x14ac:dyDescent="0.2">
      <c r="B38" s="186" t="s">
        <v>664</v>
      </c>
      <c r="C38" s="188"/>
      <c r="D38" s="34"/>
      <c r="E38" s="34"/>
      <c r="F38" s="34"/>
    </row>
    <row r="39" spans="1:6" x14ac:dyDescent="0.2">
      <c r="B39" s="186" t="str">
        <f>A3</f>
        <v>Correspondiente del 1 de Enero al 31 de Marzo de 2024</v>
      </c>
      <c r="C39" s="188"/>
      <c r="D39" s="34"/>
      <c r="E39" s="34"/>
      <c r="F39" s="34"/>
    </row>
    <row r="40" spans="1:6" x14ac:dyDescent="0.2">
      <c r="B40" s="154"/>
      <c r="C40" s="155"/>
      <c r="D40" s="34"/>
      <c r="E40" s="34"/>
      <c r="F40" s="34"/>
    </row>
    <row r="41" spans="1:6" x14ac:dyDescent="0.2">
      <c r="B41" s="156" t="s">
        <v>486</v>
      </c>
      <c r="C41" s="163">
        <f>H1</f>
        <v>2024</v>
      </c>
      <c r="D41" s="34"/>
      <c r="E41" s="34"/>
      <c r="F41" s="34"/>
    </row>
    <row r="42" spans="1:6" x14ac:dyDescent="0.2">
      <c r="B42" s="157" t="s">
        <v>93</v>
      </c>
      <c r="C42" s="158">
        <v>347773102.44999999</v>
      </c>
      <c r="D42" s="34"/>
      <c r="E42" s="34"/>
      <c r="F42" s="34"/>
    </row>
    <row r="43" spans="1:6" x14ac:dyDescent="0.2">
      <c r="B43" s="157" t="s">
        <v>92</v>
      </c>
      <c r="C43" s="158">
        <v>-224163430.19999999</v>
      </c>
      <c r="D43" s="34"/>
      <c r="E43" s="34"/>
      <c r="F43" s="34"/>
    </row>
    <row r="44" spans="1:6" x14ac:dyDescent="0.2">
      <c r="B44" s="157" t="s">
        <v>91</v>
      </c>
      <c r="C44" s="158">
        <v>16731643.630000001</v>
      </c>
      <c r="D44" s="34"/>
      <c r="E44" s="34"/>
      <c r="F44" s="34"/>
    </row>
    <row r="45" spans="1:6" x14ac:dyDescent="0.2">
      <c r="B45" s="157" t="s">
        <v>90</v>
      </c>
      <c r="C45" s="158">
        <v>-3703199.1</v>
      </c>
      <c r="D45" s="34"/>
      <c r="E45" s="34"/>
      <c r="F45" s="34"/>
    </row>
    <row r="46" spans="1:6" x14ac:dyDescent="0.2">
      <c r="B46" s="157" t="s">
        <v>89</v>
      </c>
      <c r="C46" s="158">
        <v>-136638116.78</v>
      </c>
      <c r="D46" s="34"/>
      <c r="E46" s="34"/>
      <c r="F46" s="34"/>
    </row>
    <row r="47" spans="1:6" x14ac:dyDescent="0.2">
      <c r="B47" s="159"/>
      <c r="C47" s="160"/>
      <c r="D47" s="34"/>
      <c r="E47" s="34"/>
      <c r="F47" s="34"/>
    </row>
    <row r="48" spans="1:6" x14ac:dyDescent="0.2">
      <c r="B48" s="183" t="str">
        <f>A1</f>
        <v>Municipio de Yuriria</v>
      </c>
      <c r="C48" s="185"/>
    </row>
    <row r="49" spans="2:3" x14ac:dyDescent="0.2">
      <c r="B49" s="186" t="s">
        <v>665</v>
      </c>
      <c r="C49" s="188"/>
    </row>
    <row r="50" spans="2:3" x14ac:dyDescent="0.2">
      <c r="B50" s="186" t="str">
        <f>A3</f>
        <v>Correspondiente del 1 de Enero al 31 de Marzo de 2024</v>
      </c>
      <c r="C50" s="188"/>
    </row>
    <row r="51" spans="2:3" x14ac:dyDescent="0.2">
      <c r="B51" s="154"/>
      <c r="C51" s="155"/>
    </row>
    <row r="52" spans="2:3" x14ac:dyDescent="0.2">
      <c r="B52" s="161" t="s">
        <v>486</v>
      </c>
      <c r="C52" s="163">
        <f>H1</f>
        <v>2024</v>
      </c>
    </row>
    <row r="53" spans="2:3" x14ac:dyDescent="0.2">
      <c r="B53" s="157" t="s">
        <v>88</v>
      </c>
      <c r="C53" s="162">
        <v>-347773102.44999999</v>
      </c>
    </row>
    <row r="54" spans="2:3" x14ac:dyDescent="0.2">
      <c r="B54" s="157" t="s">
        <v>87</v>
      </c>
      <c r="C54" s="162">
        <v>236270491.09</v>
      </c>
    </row>
    <row r="55" spans="2:3" x14ac:dyDescent="0.2">
      <c r="B55" s="157" t="s">
        <v>666</v>
      </c>
      <c r="C55" s="162">
        <v>-72125481.569999993</v>
      </c>
    </row>
    <row r="56" spans="2:3" x14ac:dyDescent="0.2">
      <c r="B56" s="157" t="s">
        <v>86</v>
      </c>
      <c r="C56" s="162">
        <v>99156282.129999995</v>
      </c>
    </row>
    <row r="57" spans="2:3" x14ac:dyDescent="0.2">
      <c r="B57" s="157" t="s">
        <v>85</v>
      </c>
      <c r="C57" s="162">
        <v>0</v>
      </c>
    </row>
    <row r="58" spans="2:3" x14ac:dyDescent="0.2">
      <c r="B58" s="157" t="s">
        <v>84</v>
      </c>
      <c r="C58" s="162">
        <v>3505883.98</v>
      </c>
    </row>
    <row r="59" spans="2:3" x14ac:dyDescent="0.2">
      <c r="B59" s="157" t="s">
        <v>83</v>
      </c>
      <c r="C59" s="162">
        <v>80965926.819999993</v>
      </c>
    </row>
    <row r="61" spans="2:3" x14ac:dyDescent="0.2">
      <c r="B61" s="153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7" t="s">
        <v>50</v>
      </c>
      <c r="C1" s="108"/>
      <c r="D1" s="108"/>
      <c r="E1" s="109"/>
    </row>
    <row r="2" spans="1:8" ht="15" customHeight="1" x14ac:dyDescent="0.2">
      <c r="A2" s="2" t="s">
        <v>31</v>
      </c>
    </row>
    <row r="3" spans="1:8" x14ac:dyDescent="0.2">
      <c r="A3" s="1"/>
    </row>
    <row r="4" spans="1:8" s="111" customFormat="1" x14ac:dyDescent="0.2">
      <c r="A4" s="110" t="s">
        <v>33</v>
      </c>
    </row>
    <row r="5" spans="1:8" s="111" customFormat="1" ht="39.9" customHeight="1" x14ac:dyDescent="0.2">
      <c r="A5" s="203" t="s">
        <v>34</v>
      </c>
      <c r="B5" s="203"/>
      <c r="C5" s="203"/>
      <c r="D5" s="203"/>
      <c r="E5" s="203"/>
      <c r="H5" s="112"/>
    </row>
    <row r="6" spans="1:8" s="111" customFormat="1" x14ac:dyDescent="0.2">
      <c r="A6" s="113"/>
      <c r="B6" s="113"/>
      <c r="C6" s="113"/>
      <c r="D6" s="113"/>
      <c r="H6" s="112"/>
    </row>
    <row r="7" spans="1:8" s="111" customFormat="1" ht="13.2" x14ac:dyDescent="0.25">
      <c r="A7" s="112" t="s">
        <v>35</v>
      </c>
      <c r="B7" s="112"/>
      <c r="C7" s="112"/>
      <c r="D7" s="112"/>
    </row>
    <row r="8" spans="1:8" s="111" customFormat="1" x14ac:dyDescent="0.2">
      <c r="A8" s="112"/>
      <c r="B8" s="112"/>
      <c r="C8" s="112"/>
      <c r="D8" s="112"/>
    </row>
    <row r="9" spans="1:8" s="111" customFormat="1" x14ac:dyDescent="0.2">
      <c r="A9" s="126" t="s">
        <v>122</v>
      </c>
      <c r="B9" s="112"/>
      <c r="C9" s="112"/>
      <c r="D9" s="112"/>
    </row>
    <row r="10" spans="1:8" s="111" customFormat="1" ht="26.1" customHeight="1" x14ac:dyDescent="0.2">
      <c r="A10" s="114" t="s">
        <v>591</v>
      </c>
      <c r="B10" s="204" t="s">
        <v>36</v>
      </c>
      <c r="C10" s="204"/>
      <c r="D10" s="204"/>
      <c r="E10" s="204"/>
    </row>
    <row r="11" spans="1:8" s="111" customFormat="1" ht="12.9" customHeight="1" x14ac:dyDescent="0.2">
      <c r="A11" s="115" t="s">
        <v>592</v>
      </c>
      <c r="B11" s="116" t="s">
        <v>37</v>
      </c>
      <c r="C11" s="116"/>
      <c r="D11" s="116"/>
      <c r="E11" s="116"/>
    </row>
    <row r="12" spans="1:8" s="111" customFormat="1" ht="26.1" customHeight="1" x14ac:dyDescent="0.2">
      <c r="A12" s="115" t="s">
        <v>593</v>
      </c>
      <c r="B12" s="204" t="s">
        <v>38</v>
      </c>
      <c r="C12" s="204"/>
      <c r="D12" s="204"/>
      <c r="E12" s="204"/>
    </row>
    <row r="13" spans="1:8" s="111" customFormat="1" ht="26.1" customHeight="1" x14ac:dyDescent="0.2">
      <c r="A13" s="115" t="s">
        <v>594</v>
      </c>
      <c r="B13" s="204" t="s">
        <v>39</v>
      </c>
      <c r="C13" s="204"/>
      <c r="D13" s="204"/>
      <c r="E13" s="204"/>
    </row>
    <row r="14" spans="1:8" s="111" customFormat="1" ht="11.25" customHeight="1" x14ac:dyDescent="0.2">
      <c r="A14" s="117"/>
      <c r="B14" s="118"/>
      <c r="C14" s="118"/>
      <c r="D14" s="118"/>
      <c r="E14" s="118"/>
    </row>
    <row r="15" spans="1:8" s="111" customFormat="1" ht="39" customHeight="1" x14ac:dyDescent="0.2">
      <c r="A15" s="114" t="s">
        <v>595</v>
      </c>
      <c r="B15" s="116" t="s">
        <v>40</v>
      </c>
    </row>
    <row r="16" spans="1:8" s="111" customFormat="1" ht="12.9" customHeight="1" x14ac:dyDescent="0.2">
      <c r="A16" s="115" t="s">
        <v>596</v>
      </c>
    </row>
    <row r="17" spans="1:4" s="111" customFormat="1" ht="12.9" customHeight="1" x14ac:dyDescent="0.2">
      <c r="A17" s="116"/>
    </row>
    <row r="18" spans="1:4" s="111" customFormat="1" ht="12.9" customHeight="1" x14ac:dyDescent="0.2">
      <c r="A18" s="126" t="s">
        <v>94</v>
      </c>
    </row>
    <row r="19" spans="1:4" s="111" customFormat="1" ht="12.9" customHeight="1" x14ac:dyDescent="0.2">
      <c r="A19" s="119" t="s">
        <v>597</v>
      </c>
    </row>
    <row r="20" spans="1:4" s="111" customFormat="1" ht="12.9" customHeight="1" x14ac:dyDescent="0.2">
      <c r="A20" s="119" t="s">
        <v>598</v>
      </c>
    </row>
    <row r="21" spans="1:4" s="111" customFormat="1" x14ac:dyDescent="0.2">
      <c r="A21" s="112"/>
    </row>
    <row r="22" spans="1:4" s="111" customFormat="1" x14ac:dyDescent="0.2">
      <c r="A22" s="112" t="s">
        <v>515</v>
      </c>
      <c r="B22" s="112"/>
      <c r="C22" s="112"/>
      <c r="D22" s="112"/>
    </row>
    <row r="23" spans="1:4" s="111" customFormat="1" x14ac:dyDescent="0.2">
      <c r="A23" s="112" t="s">
        <v>516</v>
      </c>
      <c r="B23" s="112"/>
      <c r="C23" s="112"/>
      <c r="D23" s="112"/>
    </row>
    <row r="24" spans="1:4" s="111" customFormat="1" x14ac:dyDescent="0.2">
      <c r="A24" s="112" t="s">
        <v>517</v>
      </c>
      <c r="B24" s="112"/>
      <c r="C24" s="112"/>
      <c r="D24" s="112"/>
    </row>
    <row r="25" spans="1:4" s="111" customFormat="1" x14ac:dyDescent="0.2">
      <c r="A25" s="112" t="s">
        <v>518</v>
      </c>
      <c r="B25" s="112"/>
      <c r="C25" s="112"/>
      <c r="D25" s="112"/>
    </row>
    <row r="26" spans="1:4" s="111" customFormat="1" x14ac:dyDescent="0.2">
      <c r="A26" s="112" t="s">
        <v>519</v>
      </c>
      <c r="B26" s="112"/>
      <c r="C26" s="112"/>
      <c r="D26" s="112"/>
    </row>
    <row r="27" spans="1:4" s="111" customFormat="1" x14ac:dyDescent="0.2">
      <c r="A27" s="112"/>
      <c r="B27" s="112"/>
      <c r="C27" s="112"/>
      <c r="D27" s="112"/>
    </row>
    <row r="28" spans="1:4" s="111" customFormat="1" ht="12" x14ac:dyDescent="0.25">
      <c r="A28" s="117" t="s">
        <v>95</v>
      </c>
      <c r="B28" s="112"/>
      <c r="C28" s="112"/>
      <c r="D28" s="112"/>
    </row>
    <row r="29" spans="1:4" s="111" customFormat="1" x14ac:dyDescent="0.2">
      <c r="A29" s="112"/>
      <c r="B29" s="112"/>
      <c r="C29" s="112"/>
      <c r="D29" s="11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0" zoomScaleNormal="100" workbookViewId="0">
      <selection activeCell="B209" sqref="B209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78" t="s">
        <v>667</v>
      </c>
      <c r="B1" s="178"/>
      <c r="C1" s="178"/>
      <c r="D1" s="14" t="s">
        <v>604</v>
      </c>
      <c r="E1" s="25">
        <v>2024</v>
      </c>
    </row>
    <row r="2" spans="1:5" s="16" customFormat="1" ht="18.899999999999999" customHeight="1" x14ac:dyDescent="0.3">
      <c r="A2" s="178" t="s">
        <v>609</v>
      </c>
      <c r="B2" s="178"/>
      <c r="C2" s="178"/>
      <c r="D2" s="14" t="s">
        <v>605</v>
      </c>
      <c r="E2" s="25" t="s">
        <v>607</v>
      </c>
    </row>
    <row r="3" spans="1:5" s="16" customFormat="1" ht="18.899999999999999" customHeight="1" x14ac:dyDescent="0.3">
      <c r="A3" s="178" t="s">
        <v>668</v>
      </c>
      <c r="B3" s="178"/>
      <c r="C3" s="178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88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30313268.679999996</v>
      </c>
      <c r="D8" s="86"/>
      <c r="E8" s="49"/>
    </row>
    <row r="9" spans="1:5" x14ac:dyDescent="0.2">
      <c r="A9" s="50">
        <v>4110</v>
      </c>
      <c r="B9" s="51" t="s">
        <v>304</v>
      </c>
      <c r="C9" s="55">
        <f>SUM(C10:C18)</f>
        <v>13534979.59</v>
      </c>
      <c r="D9" s="86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86"/>
      <c r="E10" s="49"/>
    </row>
    <row r="11" spans="1:5" x14ac:dyDescent="0.2">
      <c r="A11" s="50">
        <v>4112</v>
      </c>
      <c r="B11" s="51" t="s">
        <v>306</v>
      </c>
      <c r="C11" s="55">
        <v>12301956.66</v>
      </c>
      <c r="D11" s="86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86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86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86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86"/>
      <c r="E15" s="49"/>
    </row>
    <row r="16" spans="1:5" x14ac:dyDescent="0.2">
      <c r="A16" s="50">
        <v>4117</v>
      </c>
      <c r="B16" s="51" t="s">
        <v>311</v>
      </c>
      <c r="C16" s="55">
        <v>1233022.93</v>
      </c>
      <c r="D16" s="86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86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86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86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86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86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86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86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86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86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86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86"/>
      <c r="E27" s="49"/>
    </row>
    <row r="28" spans="1:5" x14ac:dyDescent="0.2">
      <c r="A28" s="50">
        <v>4140</v>
      </c>
      <c r="B28" s="51" t="s">
        <v>320</v>
      </c>
      <c r="C28" s="55">
        <f>SUM(C29:C33)</f>
        <v>15037569.200000001</v>
      </c>
      <c r="D28" s="86"/>
      <c r="E28" s="49"/>
    </row>
    <row r="29" spans="1:5" x14ac:dyDescent="0.2">
      <c r="A29" s="50">
        <v>4141</v>
      </c>
      <c r="B29" s="51" t="s">
        <v>321</v>
      </c>
      <c r="C29" s="55">
        <v>392689</v>
      </c>
      <c r="D29" s="86"/>
      <c r="E29" s="49"/>
    </row>
    <row r="30" spans="1:5" x14ac:dyDescent="0.2">
      <c r="A30" s="50">
        <v>4143</v>
      </c>
      <c r="B30" s="51" t="s">
        <v>322</v>
      </c>
      <c r="C30" s="55">
        <v>13152505.720000001</v>
      </c>
      <c r="D30" s="86"/>
      <c r="E30" s="49"/>
    </row>
    <row r="31" spans="1:5" x14ac:dyDescent="0.2">
      <c r="A31" s="50">
        <v>4144</v>
      </c>
      <c r="B31" s="51" t="s">
        <v>323</v>
      </c>
      <c r="C31" s="55">
        <v>-468110.03</v>
      </c>
      <c r="D31" s="86"/>
      <c r="E31" s="49"/>
    </row>
    <row r="32" spans="1:5" ht="20.399999999999999" x14ac:dyDescent="0.2">
      <c r="A32" s="50">
        <v>4145</v>
      </c>
      <c r="B32" s="52" t="s">
        <v>492</v>
      </c>
      <c r="C32" s="55">
        <v>1960484.51</v>
      </c>
      <c r="D32" s="86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86"/>
      <c r="E33" s="49"/>
    </row>
    <row r="34" spans="1:5" x14ac:dyDescent="0.2">
      <c r="A34" s="50">
        <v>4150</v>
      </c>
      <c r="B34" s="51" t="s">
        <v>493</v>
      </c>
      <c r="C34" s="55">
        <f>SUM(C35:C36)</f>
        <v>1393183.49</v>
      </c>
      <c r="D34" s="86"/>
      <c r="E34" s="49"/>
    </row>
    <row r="35" spans="1:5" x14ac:dyDescent="0.2">
      <c r="A35" s="50">
        <v>4151</v>
      </c>
      <c r="B35" s="51" t="s">
        <v>493</v>
      </c>
      <c r="C35" s="55">
        <v>1393183.49</v>
      </c>
      <c r="D35" s="86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86"/>
      <c r="E36" s="49"/>
    </row>
    <row r="37" spans="1:5" x14ac:dyDescent="0.2">
      <c r="A37" s="50">
        <v>4160</v>
      </c>
      <c r="B37" s="51" t="s">
        <v>495</v>
      </c>
      <c r="C37" s="55">
        <f>SUM(C38:C45)</f>
        <v>347536.4</v>
      </c>
      <c r="D37" s="86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86"/>
      <c r="E38" s="49"/>
    </row>
    <row r="39" spans="1:5" x14ac:dyDescent="0.2">
      <c r="A39" s="50">
        <v>4162</v>
      </c>
      <c r="B39" s="51" t="s">
        <v>326</v>
      </c>
      <c r="C39" s="55">
        <v>232479.4</v>
      </c>
      <c r="D39" s="86"/>
      <c r="E39" s="49"/>
    </row>
    <row r="40" spans="1:5" x14ac:dyDescent="0.2">
      <c r="A40" s="50">
        <v>4163</v>
      </c>
      <c r="B40" s="51" t="s">
        <v>327</v>
      </c>
      <c r="C40" s="55">
        <v>28811</v>
      </c>
      <c r="D40" s="86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86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86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86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86"/>
      <c r="E44" s="49"/>
    </row>
    <row r="45" spans="1:5" x14ac:dyDescent="0.2">
      <c r="A45" s="50">
        <v>4169</v>
      </c>
      <c r="B45" s="51" t="s">
        <v>331</v>
      </c>
      <c r="C45" s="55">
        <v>86246</v>
      </c>
      <c r="D45" s="86"/>
      <c r="E45" s="49"/>
    </row>
    <row r="46" spans="1:5" x14ac:dyDescent="0.2">
      <c r="A46" s="50">
        <v>4170</v>
      </c>
      <c r="B46" s="51" t="s">
        <v>599</v>
      </c>
      <c r="C46" s="55">
        <f>SUM(C47:C54)</f>
        <v>0</v>
      </c>
      <c r="D46" s="86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86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86"/>
      <c r="E48" s="49"/>
    </row>
    <row r="49" spans="1:5" ht="20.399999999999999" x14ac:dyDescent="0.2">
      <c r="A49" s="50">
        <v>4173</v>
      </c>
      <c r="B49" s="52" t="s">
        <v>499</v>
      </c>
      <c r="C49" s="55">
        <v>0</v>
      </c>
      <c r="D49" s="86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86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86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86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86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86"/>
      <c r="E54" s="49"/>
    </row>
    <row r="55" spans="1:5" x14ac:dyDescent="0.2">
      <c r="A55" s="50"/>
      <c r="B55" s="52"/>
      <c r="C55" s="55"/>
      <c r="D55" s="86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110028047.20000002</v>
      </c>
      <c r="D58" s="86"/>
      <c r="E58" s="49"/>
    </row>
    <row r="59" spans="1:5" x14ac:dyDescent="0.2">
      <c r="A59" s="50">
        <v>4210</v>
      </c>
      <c r="B59" s="52" t="s">
        <v>506</v>
      </c>
      <c r="C59" s="55">
        <f>SUM(C60:C64)</f>
        <v>67478998.180000007</v>
      </c>
      <c r="D59" s="86"/>
      <c r="E59" s="49"/>
    </row>
    <row r="60" spans="1:5" x14ac:dyDescent="0.2">
      <c r="A60" s="50">
        <v>4211</v>
      </c>
      <c r="B60" s="51" t="s">
        <v>332</v>
      </c>
      <c r="C60" s="55">
        <v>34947244.850000001</v>
      </c>
      <c r="D60" s="86"/>
      <c r="E60" s="49"/>
    </row>
    <row r="61" spans="1:5" x14ac:dyDescent="0.2">
      <c r="A61" s="50">
        <v>4212</v>
      </c>
      <c r="B61" s="51" t="s">
        <v>333</v>
      </c>
      <c r="C61" s="55">
        <v>31925572.129999999</v>
      </c>
      <c r="D61" s="86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86"/>
      <c r="E62" s="49"/>
    </row>
    <row r="63" spans="1:5" x14ac:dyDescent="0.2">
      <c r="A63" s="50">
        <v>4214</v>
      </c>
      <c r="B63" s="51" t="s">
        <v>507</v>
      </c>
      <c r="C63" s="55">
        <v>606181.19999999995</v>
      </c>
      <c r="D63" s="86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86"/>
      <c r="E64" s="49"/>
    </row>
    <row r="65" spans="1:5" x14ac:dyDescent="0.2">
      <c r="A65" s="50">
        <v>4220</v>
      </c>
      <c r="B65" s="51" t="s">
        <v>335</v>
      </c>
      <c r="C65" s="55">
        <f>SUM(C66:C69)</f>
        <v>42549049.020000003</v>
      </c>
      <c r="D65" s="86"/>
      <c r="E65" s="49"/>
    </row>
    <row r="66" spans="1:5" x14ac:dyDescent="0.2">
      <c r="A66" s="50">
        <v>4221</v>
      </c>
      <c r="B66" s="51" t="s">
        <v>336</v>
      </c>
      <c r="C66" s="55">
        <v>42549049.020000003</v>
      </c>
      <c r="D66" s="86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86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86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86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88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88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57433361.589999996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50843670.519999996</v>
      </c>
      <c r="D99" s="57">
        <f>C99/$C$98</f>
        <v>0.88526370583978908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26545495.550000001</v>
      </c>
      <c r="D100" s="57">
        <f t="shared" ref="D100:D163" si="0">C100/$C$98</f>
        <v>0.46219644497740781</v>
      </c>
      <c r="E100" s="56"/>
    </row>
    <row r="101" spans="1:5" x14ac:dyDescent="0.2">
      <c r="A101" s="54">
        <v>5111</v>
      </c>
      <c r="B101" s="51" t="s">
        <v>360</v>
      </c>
      <c r="C101" s="55">
        <v>15877775.58</v>
      </c>
      <c r="D101" s="57">
        <f t="shared" si="0"/>
        <v>0.27645561987729023</v>
      </c>
      <c r="E101" s="56"/>
    </row>
    <row r="102" spans="1:5" x14ac:dyDescent="0.2">
      <c r="A102" s="54">
        <v>5112</v>
      </c>
      <c r="B102" s="51" t="s">
        <v>361</v>
      </c>
      <c r="C102" s="55">
        <v>2516356.7400000002</v>
      </c>
      <c r="D102" s="57">
        <f t="shared" si="0"/>
        <v>4.3813502646136863E-2</v>
      </c>
      <c r="E102" s="56"/>
    </row>
    <row r="103" spans="1:5" x14ac:dyDescent="0.2">
      <c r="A103" s="54">
        <v>5113</v>
      </c>
      <c r="B103" s="51" t="s">
        <v>362</v>
      </c>
      <c r="C103" s="55">
        <v>293100.95</v>
      </c>
      <c r="D103" s="57">
        <f t="shared" si="0"/>
        <v>5.1033222135309112E-3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7858262.2800000003</v>
      </c>
      <c r="D105" s="57">
        <f t="shared" si="0"/>
        <v>0.1368240002404498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6895158.9899999993</v>
      </c>
      <c r="D107" s="57">
        <f t="shared" si="0"/>
        <v>0.12005494366188291</v>
      </c>
      <c r="E107" s="56"/>
    </row>
    <row r="108" spans="1:5" x14ac:dyDescent="0.2">
      <c r="A108" s="54">
        <v>5121</v>
      </c>
      <c r="B108" s="51" t="s">
        <v>367</v>
      </c>
      <c r="C108" s="55">
        <v>243919.04</v>
      </c>
      <c r="D108" s="57">
        <f t="shared" si="0"/>
        <v>4.2469922227653476E-3</v>
      </c>
      <c r="E108" s="56"/>
    </row>
    <row r="109" spans="1:5" x14ac:dyDescent="0.2">
      <c r="A109" s="54">
        <v>5122</v>
      </c>
      <c r="B109" s="51" t="s">
        <v>368</v>
      </c>
      <c r="C109" s="55">
        <v>164775.59</v>
      </c>
      <c r="D109" s="57">
        <f t="shared" si="0"/>
        <v>2.8689873870919283E-3</v>
      </c>
      <c r="E109" s="56"/>
    </row>
    <row r="110" spans="1:5" x14ac:dyDescent="0.2">
      <c r="A110" s="54">
        <v>5123</v>
      </c>
      <c r="B110" s="51" t="s">
        <v>369</v>
      </c>
      <c r="C110" s="55">
        <v>69150</v>
      </c>
      <c r="D110" s="57">
        <f t="shared" si="0"/>
        <v>1.2040040507056101E-3</v>
      </c>
      <c r="E110" s="56"/>
    </row>
    <row r="111" spans="1:5" x14ac:dyDescent="0.2">
      <c r="A111" s="54">
        <v>5124</v>
      </c>
      <c r="B111" s="51" t="s">
        <v>370</v>
      </c>
      <c r="C111" s="55">
        <v>2114318.1</v>
      </c>
      <c r="D111" s="57">
        <f t="shared" si="0"/>
        <v>3.6813413693133616E-2</v>
      </c>
      <c r="E111" s="56"/>
    </row>
    <row r="112" spans="1:5" x14ac:dyDescent="0.2">
      <c r="A112" s="54">
        <v>5125</v>
      </c>
      <c r="B112" s="51" t="s">
        <v>371</v>
      </c>
      <c r="C112" s="55">
        <v>134995.87</v>
      </c>
      <c r="D112" s="57">
        <f t="shared" si="0"/>
        <v>2.3504782980264347E-3</v>
      </c>
      <c r="E112" s="56"/>
    </row>
    <row r="113" spans="1:5" x14ac:dyDescent="0.2">
      <c r="A113" s="54">
        <v>5126</v>
      </c>
      <c r="B113" s="51" t="s">
        <v>372</v>
      </c>
      <c r="C113" s="55">
        <v>3549735.34</v>
      </c>
      <c r="D113" s="57">
        <f t="shared" si="0"/>
        <v>6.1806156591364514E-2</v>
      </c>
      <c r="E113" s="56"/>
    </row>
    <row r="114" spans="1:5" x14ac:dyDescent="0.2">
      <c r="A114" s="54">
        <v>5127</v>
      </c>
      <c r="B114" s="51" t="s">
        <v>373</v>
      </c>
      <c r="C114" s="55">
        <v>65587</v>
      </c>
      <c r="D114" s="57">
        <f t="shared" si="0"/>
        <v>1.1419669367119141E-3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552678.05000000005</v>
      </c>
      <c r="D116" s="57">
        <f t="shared" si="0"/>
        <v>9.622944482083555E-3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17403015.98</v>
      </c>
      <c r="D117" s="57">
        <f t="shared" si="0"/>
        <v>0.30301231720049843</v>
      </c>
      <c r="E117" s="56"/>
    </row>
    <row r="118" spans="1:5" x14ac:dyDescent="0.2">
      <c r="A118" s="54">
        <v>5131</v>
      </c>
      <c r="B118" s="51" t="s">
        <v>377</v>
      </c>
      <c r="C118" s="55">
        <v>7320033.3099999996</v>
      </c>
      <c r="D118" s="57">
        <f t="shared" si="0"/>
        <v>0.12745263566941425</v>
      </c>
      <c r="E118" s="56"/>
    </row>
    <row r="119" spans="1:5" x14ac:dyDescent="0.2">
      <c r="A119" s="54">
        <v>5132</v>
      </c>
      <c r="B119" s="51" t="s">
        <v>378</v>
      </c>
      <c r="C119" s="55">
        <v>705449.44</v>
      </c>
      <c r="D119" s="57">
        <f t="shared" si="0"/>
        <v>1.2282920944728912E-2</v>
      </c>
      <c r="E119" s="56"/>
    </row>
    <row r="120" spans="1:5" x14ac:dyDescent="0.2">
      <c r="A120" s="54">
        <v>5133</v>
      </c>
      <c r="B120" s="51" t="s">
        <v>379</v>
      </c>
      <c r="C120" s="55">
        <v>419010.29</v>
      </c>
      <c r="D120" s="57">
        <f t="shared" si="0"/>
        <v>7.2955905487683643E-3</v>
      </c>
      <c r="E120" s="56"/>
    </row>
    <row r="121" spans="1:5" x14ac:dyDescent="0.2">
      <c r="A121" s="54">
        <v>5134</v>
      </c>
      <c r="B121" s="51" t="s">
        <v>380</v>
      </c>
      <c r="C121" s="55">
        <v>167825.06</v>
      </c>
      <c r="D121" s="57">
        <f t="shared" si="0"/>
        <v>2.9220831822113096E-3</v>
      </c>
      <c r="E121" s="56"/>
    </row>
    <row r="122" spans="1:5" x14ac:dyDescent="0.2">
      <c r="A122" s="54">
        <v>5135</v>
      </c>
      <c r="B122" s="51" t="s">
        <v>381</v>
      </c>
      <c r="C122" s="55">
        <v>123662.22</v>
      </c>
      <c r="D122" s="57">
        <f t="shared" si="0"/>
        <v>2.1531426435176908E-3</v>
      </c>
      <c r="E122" s="56"/>
    </row>
    <row r="123" spans="1:5" x14ac:dyDescent="0.2">
      <c r="A123" s="54">
        <v>5136</v>
      </c>
      <c r="B123" s="51" t="s">
        <v>382</v>
      </c>
      <c r="C123" s="55">
        <v>43088.2</v>
      </c>
      <c r="D123" s="57">
        <f t="shared" si="0"/>
        <v>7.5022946258298585E-4</v>
      </c>
      <c r="E123" s="56"/>
    </row>
    <row r="124" spans="1:5" x14ac:dyDescent="0.2">
      <c r="A124" s="54">
        <v>5137</v>
      </c>
      <c r="B124" s="51" t="s">
        <v>383</v>
      </c>
      <c r="C124" s="55">
        <v>14449</v>
      </c>
      <c r="D124" s="57">
        <f t="shared" si="0"/>
        <v>2.515785181293617E-4</v>
      </c>
      <c r="E124" s="56"/>
    </row>
    <row r="125" spans="1:5" x14ac:dyDescent="0.2">
      <c r="A125" s="54">
        <v>5138</v>
      </c>
      <c r="B125" s="51" t="s">
        <v>384</v>
      </c>
      <c r="C125" s="55">
        <v>4444343.2300000004</v>
      </c>
      <c r="D125" s="57">
        <f t="shared" si="0"/>
        <v>7.7382606676009491E-2</v>
      </c>
      <c r="E125" s="56"/>
    </row>
    <row r="126" spans="1:5" x14ac:dyDescent="0.2">
      <c r="A126" s="54">
        <v>5139</v>
      </c>
      <c r="B126" s="51" t="s">
        <v>385</v>
      </c>
      <c r="C126" s="55">
        <v>4165155.23</v>
      </c>
      <c r="D126" s="57">
        <f t="shared" si="0"/>
        <v>7.2521529555136049E-2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6012626.7599999998</v>
      </c>
      <c r="D127" s="57">
        <f t="shared" si="0"/>
        <v>0.10468874872626101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2592000</v>
      </c>
      <c r="D128" s="57">
        <f t="shared" si="0"/>
        <v>4.5130563983064954E-2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2592000</v>
      </c>
      <c r="D130" s="57">
        <f t="shared" si="0"/>
        <v>4.5130563983064954E-2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2777683.59</v>
      </c>
      <c r="D137" s="57">
        <f t="shared" si="0"/>
        <v>4.8363590657100525E-2</v>
      </c>
      <c r="E137" s="56"/>
    </row>
    <row r="138" spans="1:5" x14ac:dyDescent="0.2">
      <c r="A138" s="54">
        <v>5241</v>
      </c>
      <c r="B138" s="51" t="s">
        <v>395</v>
      </c>
      <c r="C138" s="55">
        <v>2402183.59</v>
      </c>
      <c r="D138" s="57">
        <f t="shared" si="0"/>
        <v>4.1825578783782277E-2</v>
      </c>
      <c r="E138" s="56"/>
    </row>
    <row r="139" spans="1:5" x14ac:dyDescent="0.2">
      <c r="A139" s="54">
        <v>5242</v>
      </c>
      <c r="B139" s="51" t="s">
        <v>396</v>
      </c>
      <c r="C139" s="55">
        <v>375500</v>
      </c>
      <c r="D139" s="57">
        <f t="shared" si="0"/>
        <v>6.5380118733182448E-3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642943.17000000004</v>
      </c>
      <c r="D142" s="57">
        <f t="shared" si="0"/>
        <v>1.1194594086095529E-2</v>
      </c>
      <c r="E142" s="56"/>
    </row>
    <row r="143" spans="1:5" x14ac:dyDescent="0.2">
      <c r="A143" s="54">
        <v>5251</v>
      </c>
      <c r="B143" s="51" t="s">
        <v>399</v>
      </c>
      <c r="C143" s="55">
        <v>42241.05</v>
      </c>
      <c r="D143" s="57">
        <f t="shared" si="0"/>
        <v>7.3547932474415359E-4</v>
      </c>
      <c r="E143" s="56"/>
    </row>
    <row r="144" spans="1:5" x14ac:dyDescent="0.2">
      <c r="A144" s="54">
        <v>5252</v>
      </c>
      <c r="B144" s="51" t="s">
        <v>400</v>
      </c>
      <c r="C144" s="55">
        <v>600702.12</v>
      </c>
      <c r="D144" s="57">
        <f t="shared" si="0"/>
        <v>1.0459114761351375E-2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200000</v>
      </c>
      <c r="D160" s="57">
        <f t="shared" si="0"/>
        <v>3.4822966036315551E-3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200000</v>
      </c>
      <c r="D167" s="57">
        <f t="shared" si="1"/>
        <v>3.4822966036315551E-3</v>
      </c>
      <c r="E167" s="56"/>
    </row>
    <row r="168" spans="1:5" x14ac:dyDescent="0.2">
      <c r="A168" s="54">
        <v>5331</v>
      </c>
      <c r="B168" s="51" t="s">
        <v>421</v>
      </c>
      <c r="C168" s="55">
        <v>200000</v>
      </c>
      <c r="D168" s="57">
        <f t="shared" si="1"/>
        <v>3.4822966036315551E-3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377064.31</v>
      </c>
      <c r="D170" s="57">
        <f t="shared" si="1"/>
        <v>6.5652488303183792E-3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377064.31</v>
      </c>
      <c r="D171" s="57">
        <f t="shared" si="1"/>
        <v>6.5652488303183792E-3</v>
      </c>
      <c r="E171" s="56"/>
    </row>
    <row r="172" spans="1:5" x14ac:dyDescent="0.2">
      <c r="A172" s="54">
        <v>5411</v>
      </c>
      <c r="B172" s="51" t="s">
        <v>425</v>
      </c>
      <c r="C172" s="55">
        <v>377064.31</v>
      </c>
      <c r="D172" s="57">
        <f t="shared" si="1"/>
        <v>6.5652488303183792E-3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2"/>
    </row>
    <row r="2" spans="1:2" ht="15" customHeight="1" x14ac:dyDescent="0.2">
      <c r="A2" s="89" t="s">
        <v>187</v>
      </c>
      <c r="B2" s="90" t="s">
        <v>50</v>
      </c>
    </row>
    <row r="3" spans="1:2" x14ac:dyDescent="0.2">
      <c r="A3" s="13"/>
      <c r="B3" s="103"/>
    </row>
    <row r="4" spans="1:2" ht="14.1" customHeight="1" x14ac:dyDescent="0.2">
      <c r="A4" s="104" t="s">
        <v>568</v>
      </c>
      <c r="B4" s="94" t="s">
        <v>78</v>
      </c>
    </row>
    <row r="5" spans="1:2" ht="14.1" customHeight="1" x14ac:dyDescent="0.2">
      <c r="A5" s="95"/>
      <c r="B5" s="94" t="s">
        <v>51</v>
      </c>
    </row>
    <row r="6" spans="1:2" ht="14.1" customHeight="1" x14ac:dyDescent="0.2">
      <c r="A6" s="95"/>
      <c r="B6" s="94" t="s">
        <v>145</v>
      </c>
    </row>
    <row r="7" spans="1:2" ht="14.1" customHeight="1" x14ac:dyDescent="0.2">
      <c r="A7" s="95"/>
      <c r="B7" s="94" t="s">
        <v>63</v>
      </c>
    </row>
    <row r="8" spans="1:2" x14ac:dyDescent="0.2">
      <c r="A8" s="95"/>
    </row>
    <row r="9" spans="1:2" x14ac:dyDescent="0.2">
      <c r="A9" s="104" t="s">
        <v>569</v>
      </c>
      <c r="B9" s="96" t="s">
        <v>147</v>
      </c>
    </row>
    <row r="10" spans="1:2" ht="15" customHeight="1" x14ac:dyDescent="0.2">
      <c r="A10" s="95"/>
      <c r="B10" s="105" t="s">
        <v>63</v>
      </c>
    </row>
    <row r="11" spans="1:2" x14ac:dyDescent="0.2">
      <c r="A11" s="95"/>
    </row>
    <row r="12" spans="1:2" x14ac:dyDescent="0.2">
      <c r="A12" s="104" t="s">
        <v>571</v>
      </c>
      <c r="B12" s="96" t="s">
        <v>147</v>
      </c>
    </row>
    <row r="13" spans="1:2" ht="20.399999999999999" x14ac:dyDescent="0.2">
      <c r="A13" s="95"/>
      <c r="B13" s="96" t="s">
        <v>70</v>
      </c>
    </row>
    <row r="14" spans="1:2" x14ac:dyDescent="0.2">
      <c r="A14" s="95"/>
      <c r="B14" s="105" t="s">
        <v>63</v>
      </c>
    </row>
    <row r="15" spans="1:2" x14ac:dyDescent="0.2">
      <c r="A15" s="95"/>
    </row>
    <row r="16" spans="1:2" x14ac:dyDescent="0.2">
      <c r="A16" s="95"/>
    </row>
    <row r="17" spans="1:2" ht="15" customHeight="1" x14ac:dyDescent="0.2">
      <c r="A17" s="104" t="s">
        <v>572</v>
      </c>
      <c r="B17" s="98" t="s">
        <v>71</v>
      </c>
    </row>
    <row r="18" spans="1:2" ht="15" customHeight="1" x14ac:dyDescent="0.2">
      <c r="A18" s="13"/>
      <c r="B18" s="98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85" zoomScale="106" zoomScaleNormal="106" workbookViewId="0">
      <selection activeCell="A108" sqref="A108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80" t="s">
        <v>667</v>
      </c>
      <c r="B1" s="181"/>
      <c r="C1" s="181"/>
      <c r="D1" s="181"/>
      <c r="E1" s="181"/>
      <c r="F1" s="181"/>
      <c r="G1" s="14" t="s">
        <v>604</v>
      </c>
      <c r="H1" s="25">
        <v>2024</v>
      </c>
    </row>
    <row r="2" spans="1:8" s="16" customFormat="1" ht="18.899999999999999" customHeight="1" x14ac:dyDescent="0.3">
      <c r="A2" s="180" t="s">
        <v>608</v>
      </c>
      <c r="B2" s="181"/>
      <c r="C2" s="181"/>
      <c r="D2" s="181"/>
      <c r="E2" s="181"/>
      <c r="F2" s="181"/>
      <c r="G2" s="14" t="s">
        <v>605</v>
      </c>
      <c r="H2" s="25" t="s">
        <v>607</v>
      </c>
    </row>
    <row r="3" spans="1:8" s="16" customFormat="1" ht="18.899999999999999" customHeight="1" x14ac:dyDescent="0.3">
      <c r="A3" s="180" t="s">
        <v>668</v>
      </c>
      <c r="B3" s="181"/>
      <c r="C3" s="181"/>
      <c r="D3" s="181"/>
      <c r="E3" s="181"/>
      <c r="F3" s="181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7235454.3799999999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123067.35</v>
      </c>
      <c r="D15" s="24">
        <v>161008.43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7046707.6699999999</v>
      </c>
      <c r="D16" s="24">
        <v>3336019.11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570034.80000000005</v>
      </c>
      <c r="D20" s="24">
        <v>570034.80000000005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30000</v>
      </c>
      <c r="D21" s="24">
        <v>30000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2480794.2200000002</v>
      </c>
      <c r="D23" s="24">
        <v>2480794.2200000002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7390860.7999999998</v>
      </c>
      <c r="D24" s="24">
        <v>7390860.7999999998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105484.5</v>
      </c>
      <c r="D25" s="24">
        <v>105484.5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17075865.420000002</v>
      </c>
      <c r="D27" s="24">
        <v>17075865.420000002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222107852.98000002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49328173.829999998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44761125.439999998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127968554.34999999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49999.360000000001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95041767.409999996</v>
      </c>
      <c r="D62" s="24">
        <f t="shared" ref="D62:E62" si="0">SUM(D63:D70)</f>
        <v>0</v>
      </c>
      <c r="E62" s="24">
        <f t="shared" si="0"/>
        <v>44002026.859999999</v>
      </c>
    </row>
    <row r="63" spans="1:9" x14ac:dyDescent="0.2">
      <c r="A63" s="22">
        <v>1241</v>
      </c>
      <c r="B63" s="20" t="s">
        <v>236</v>
      </c>
      <c r="C63" s="24">
        <v>9401983.9299999997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5518250.4000000004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205514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48267864.689999998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2323548.1</v>
      </c>
      <c r="D67" s="24">
        <v>0</v>
      </c>
      <c r="E67" s="24">
        <v>44002026.859999999</v>
      </c>
    </row>
    <row r="68" spans="1:9" x14ac:dyDescent="0.2">
      <c r="A68" s="22">
        <v>1246</v>
      </c>
      <c r="B68" s="20" t="s">
        <v>241</v>
      </c>
      <c r="C68" s="24">
        <v>28153760.289999999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1992341.23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1159299.74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833041.49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17941307.670000002</v>
      </c>
      <c r="D110" s="24">
        <f>SUM(D111:D119)</f>
        <v>17941307.670000002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75303.399999999994</v>
      </c>
      <c r="D111" s="24">
        <f>C111</f>
        <v>75303.399999999994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3223484.6</v>
      </c>
      <c r="D112" s="24">
        <f t="shared" ref="D112:D119" si="1">C112</f>
        <v>3223484.6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5447002.5199999996</v>
      </c>
      <c r="D113" s="24">
        <f t="shared" si="1"/>
        <v>5447002.5199999996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655460.14</v>
      </c>
      <c r="D115" s="24">
        <f t="shared" si="1"/>
        <v>655460.14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4586693.76</v>
      </c>
      <c r="D117" s="24">
        <f t="shared" si="1"/>
        <v>4586693.76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3953363.25</v>
      </c>
      <c r="D119" s="24">
        <f t="shared" si="1"/>
        <v>3953363.25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-7.75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3" spans="1:2" x14ac:dyDescent="0.2">
      <c r="A3" s="91"/>
      <c r="B3" s="92"/>
    </row>
    <row r="4" spans="1:2" ht="15" customHeight="1" x14ac:dyDescent="0.2">
      <c r="A4" s="93" t="s">
        <v>1</v>
      </c>
      <c r="B4" s="94" t="s">
        <v>78</v>
      </c>
    </row>
    <row r="5" spans="1:2" ht="15" customHeight="1" x14ac:dyDescent="0.2">
      <c r="A5" s="95"/>
      <c r="B5" s="94" t="s">
        <v>51</v>
      </c>
    </row>
    <row r="6" spans="1:2" ht="15" customHeight="1" x14ac:dyDescent="0.2">
      <c r="A6" s="95"/>
      <c r="B6" s="96" t="s">
        <v>146</v>
      </c>
    </row>
    <row r="7" spans="1:2" ht="15" customHeight="1" x14ac:dyDescent="0.2">
      <c r="A7" s="95"/>
      <c r="B7" s="94" t="s">
        <v>52</v>
      </c>
    </row>
    <row r="8" spans="1:2" x14ac:dyDescent="0.2">
      <c r="A8" s="95"/>
    </row>
    <row r="9" spans="1:2" ht="15" customHeight="1" x14ac:dyDescent="0.2">
      <c r="A9" s="93" t="s">
        <v>3</v>
      </c>
      <c r="B9" s="94" t="s">
        <v>586</v>
      </c>
    </row>
    <row r="10" spans="1:2" ht="15" customHeight="1" x14ac:dyDescent="0.2">
      <c r="A10" s="95"/>
      <c r="B10" s="94" t="s">
        <v>587</v>
      </c>
    </row>
    <row r="11" spans="1:2" ht="15" customHeight="1" x14ac:dyDescent="0.2">
      <c r="A11" s="95"/>
      <c r="B11" s="94" t="s">
        <v>124</v>
      </c>
    </row>
    <row r="12" spans="1:2" ht="15" customHeight="1" x14ac:dyDescent="0.2">
      <c r="A12" s="95"/>
      <c r="B12" s="94" t="s">
        <v>123</v>
      </c>
    </row>
    <row r="13" spans="1:2" ht="15" customHeight="1" x14ac:dyDescent="0.2">
      <c r="A13" s="95"/>
      <c r="B13" s="94" t="s">
        <v>125</v>
      </c>
    </row>
    <row r="14" spans="1:2" x14ac:dyDescent="0.2">
      <c r="A14" s="95"/>
    </row>
    <row r="15" spans="1:2" ht="15" customHeight="1" x14ac:dyDescent="0.2">
      <c r="A15" s="93" t="s">
        <v>5</v>
      </c>
      <c r="B15" s="97" t="s">
        <v>53</v>
      </c>
    </row>
    <row r="16" spans="1:2" ht="15" customHeight="1" x14ac:dyDescent="0.2">
      <c r="A16" s="95"/>
      <c r="B16" s="97" t="s">
        <v>54</v>
      </c>
    </row>
    <row r="17" spans="1:2" ht="15" customHeight="1" x14ac:dyDescent="0.2">
      <c r="A17" s="95"/>
      <c r="B17" s="97" t="s">
        <v>55</v>
      </c>
    </row>
    <row r="18" spans="1:2" ht="15" customHeight="1" x14ac:dyDescent="0.2">
      <c r="A18" s="95"/>
      <c r="B18" s="94" t="s">
        <v>56</v>
      </c>
    </row>
    <row r="19" spans="1:2" ht="15" customHeight="1" x14ac:dyDescent="0.2">
      <c r="A19" s="95"/>
      <c r="B19" s="98" t="s">
        <v>134</v>
      </c>
    </row>
    <row r="20" spans="1:2" x14ac:dyDescent="0.2">
      <c r="A20" s="95"/>
    </row>
    <row r="21" spans="1:2" ht="15" customHeight="1" x14ac:dyDescent="0.2">
      <c r="A21" s="93" t="s">
        <v>130</v>
      </c>
      <c r="B21" s="1" t="s">
        <v>185</v>
      </c>
    </row>
    <row r="22" spans="1:2" ht="15" customHeight="1" x14ac:dyDescent="0.2">
      <c r="A22" s="95"/>
      <c r="B22" s="99" t="s">
        <v>186</v>
      </c>
    </row>
    <row r="23" spans="1:2" x14ac:dyDescent="0.2">
      <c r="A23" s="95"/>
    </row>
    <row r="24" spans="1:2" ht="15" customHeight="1" x14ac:dyDescent="0.2">
      <c r="A24" s="93" t="s">
        <v>7</v>
      </c>
      <c r="B24" s="98" t="s">
        <v>57</v>
      </c>
    </row>
    <row r="25" spans="1:2" ht="15" customHeight="1" x14ac:dyDescent="0.2">
      <c r="A25" s="95"/>
      <c r="B25" s="98" t="s">
        <v>126</v>
      </c>
    </row>
    <row r="26" spans="1:2" ht="15" customHeight="1" x14ac:dyDescent="0.2">
      <c r="A26" s="95"/>
      <c r="B26" s="98" t="s">
        <v>127</v>
      </c>
    </row>
    <row r="27" spans="1:2" x14ac:dyDescent="0.2">
      <c r="A27" s="95"/>
    </row>
    <row r="28" spans="1:2" ht="15" customHeight="1" x14ac:dyDescent="0.2">
      <c r="A28" s="93" t="s">
        <v>8</v>
      </c>
      <c r="B28" s="98" t="s">
        <v>58</v>
      </c>
    </row>
    <row r="29" spans="1:2" ht="15" customHeight="1" x14ac:dyDescent="0.2">
      <c r="A29" s="95"/>
      <c r="B29" s="98" t="s">
        <v>133</v>
      </c>
    </row>
    <row r="30" spans="1:2" ht="15" customHeight="1" x14ac:dyDescent="0.2">
      <c r="A30" s="95"/>
      <c r="B30" s="98" t="s">
        <v>59</v>
      </c>
    </row>
    <row r="31" spans="1:2" ht="15" customHeight="1" x14ac:dyDescent="0.2">
      <c r="A31" s="95"/>
      <c r="B31" s="100" t="s">
        <v>60</v>
      </c>
    </row>
    <row r="32" spans="1:2" x14ac:dyDescent="0.2">
      <c r="A32" s="95"/>
    </row>
    <row r="33" spans="1:2" ht="15" customHeight="1" x14ac:dyDescent="0.2">
      <c r="A33" s="93" t="s">
        <v>9</v>
      </c>
      <c r="B33" s="98" t="s">
        <v>61</v>
      </c>
    </row>
    <row r="34" spans="1:2" ht="15" customHeight="1" x14ac:dyDescent="0.2">
      <c r="A34" s="95"/>
      <c r="B34" s="98" t="s">
        <v>62</v>
      </c>
    </row>
    <row r="35" spans="1:2" x14ac:dyDescent="0.2">
      <c r="A35" s="95"/>
    </row>
    <row r="36" spans="1:2" ht="15" customHeight="1" x14ac:dyDescent="0.2">
      <c r="A36" s="93" t="s">
        <v>11</v>
      </c>
      <c r="B36" s="94" t="s">
        <v>128</v>
      </c>
    </row>
    <row r="37" spans="1:2" ht="15" customHeight="1" x14ac:dyDescent="0.2">
      <c r="A37" s="95"/>
      <c r="B37" s="94" t="s">
        <v>135</v>
      </c>
    </row>
    <row r="38" spans="1:2" ht="15" customHeight="1" x14ac:dyDescent="0.2">
      <c r="A38" s="95"/>
      <c r="B38" s="101" t="s">
        <v>188</v>
      </c>
    </row>
    <row r="39" spans="1:2" ht="15" customHeight="1" x14ac:dyDescent="0.2">
      <c r="A39" s="95"/>
      <c r="B39" s="94" t="s">
        <v>189</v>
      </c>
    </row>
    <row r="40" spans="1:2" ht="15" customHeight="1" x14ac:dyDescent="0.2">
      <c r="A40" s="95"/>
      <c r="B40" s="94" t="s">
        <v>131</v>
      </c>
    </row>
    <row r="41" spans="1:2" ht="15" customHeight="1" x14ac:dyDescent="0.2">
      <c r="A41" s="95"/>
      <c r="B41" s="94" t="s">
        <v>132</v>
      </c>
    </row>
    <row r="42" spans="1:2" x14ac:dyDescent="0.2">
      <c r="A42" s="95"/>
    </row>
    <row r="43" spans="1:2" ht="15" customHeight="1" x14ac:dyDescent="0.2">
      <c r="A43" s="93" t="s">
        <v>13</v>
      </c>
      <c r="B43" s="94" t="s">
        <v>136</v>
      </c>
    </row>
    <row r="44" spans="1:2" ht="15" customHeight="1" x14ac:dyDescent="0.2">
      <c r="A44" s="95"/>
      <c r="B44" s="94" t="s">
        <v>139</v>
      </c>
    </row>
    <row r="45" spans="1:2" ht="15" customHeight="1" x14ac:dyDescent="0.2">
      <c r="A45" s="95"/>
      <c r="B45" s="101" t="s">
        <v>190</v>
      </c>
    </row>
    <row r="46" spans="1:2" ht="15" customHeight="1" x14ac:dyDescent="0.2">
      <c r="A46" s="95"/>
      <c r="B46" s="94" t="s">
        <v>191</v>
      </c>
    </row>
    <row r="47" spans="1:2" ht="15" customHeight="1" x14ac:dyDescent="0.2">
      <c r="A47" s="95"/>
      <c r="B47" s="94" t="s">
        <v>138</v>
      </c>
    </row>
    <row r="48" spans="1:2" ht="15" customHeight="1" x14ac:dyDescent="0.2">
      <c r="A48" s="95"/>
      <c r="B48" s="94" t="s">
        <v>137</v>
      </c>
    </row>
    <row r="49" spans="1:2" x14ac:dyDescent="0.2">
      <c r="A49" s="95"/>
    </row>
    <row r="50" spans="1:2" ht="25.5" customHeight="1" x14ac:dyDescent="0.2">
      <c r="A50" s="93" t="s">
        <v>15</v>
      </c>
      <c r="B50" s="96" t="s">
        <v>167</v>
      </c>
    </row>
    <row r="51" spans="1:2" x14ac:dyDescent="0.2">
      <c r="A51" s="95"/>
    </row>
    <row r="52" spans="1:2" ht="15" customHeight="1" x14ac:dyDescent="0.2">
      <c r="A52" s="93" t="s">
        <v>17</v>
      </c>
      <c r="B52" s="94" t="s">
        <v>63</v>
      </c>
    </row>
    <row r="53" spans="1:2" x14ac:dyDescent="0.2">
      <c r="A53" s="95"/>
    </row>
    <row r="54" spans="1:2" ht="15" customHeight="1" x14ac:dyDescent="0.2">
      <c r="A54" s="93" t="s">
        <v>18</v>
      </c>
      <c r="B54" s="97" t="s">
        <v>64</v>
      </c>
    </row>
    <row r="55" spans="1:2" ht="15" customHeight="1" x14ac:dyDescent="0.2">
      <c r="A55" s="95"/>
      <c r="B55" s="97" t="s">
        <v>65</v>
      </c>
    </row>
    <row r="56" spans="1:2" ht="15" customHeight="1" x14ac:dyDescent="0.2">
      <c r="A56" s="95"/>
      <c r="B56" s="97" t="s">
        <v>66</v>
      </c>
    </row>
    <row r="57" spans="1:2" ht="15" customHeight="1" x14ac:dyDescent="0.2">
      <c r="A57" s="95"/>
      <c r="B57" s="97" t="s">
        <v>67</v>
      </c>
    </row>
    <row r="58" spans="1:2" ht="15" customHeight="1" x14ac:dyDescent="0.2">
      <c r="A58" s="95"/>
      <c r="B58" s="97" t="s">
        <v>68</v>
      </c>
    </row>
    <row r="59" spans="1:2" x14ac:dyDescent="0.2">
      <c r="A59" s="95"/>
    </row>
    <row r="60" spans="1:2" ht="15" customHeight="1" x14ac:dyDescent="0.2">
      <c r="A60" s="93" t="s">
        <v>20</v>
      </c>
      <c r="B60" s="98" t="s">
        <v>69</v>
      </c>
    </row>
    <row r="61" spans="1:2" x14ac:dyDescent="0.2">
      <c r="A61" s="95"/>
      <c r="B61" s="98"/>
    </row>
    <row r="62" spans="1:2" ht="15" customHeight="1" x14ac:dyDescent="0.2">
      <c r="A62" s="93" t="s">
        <v>21</v>
      </c>
      <c r="B62" s="94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82" t="s">
        <v>667</v>
      </c>
      <c r="B1" s="182"/>
      <c r="C1" s="182"/>
      <c r="D1" s="27" t="s">
        <v>604</v>
      </c>
      <c r="E1" s="28">
        <v>2024</v>
      </c>
    </row>
    <row r="2" spans="1:5" ht="18.899999999999999" customHeight="1" x14ac:dyDescent="0.2">
      <c r="A2" s="182" t="s">
        <v>610</v>
      </c>
      <c r="B2" s="182"/>
      <c r="C2" s="182"/>
      <c r="D2" s="27" t="s">
        <v>605</v>
      </c>
      <c r="E2" s="28" t="s">
        <v>607</v>
      </c>
    </row>
    <row r="3" spans="1:5" ht="18.899999999999999" customHeight="1" x14ac:dyDescent="0.2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-869567.44</v>
      </c>
    </row>
    <row r="9" spans="1:5" x14ac:dyDescent="0.2">
      <c r="A9" s="33">
        <v>3120</v>
      </c>
      <c r="B9" s="29" t="s">
        <v>464</v>
      </c>
      <c r="C9" s="34">
        <v>1966677.87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82907954.290000007</v>
      </c>
    </row>
    <row r="15" spans="1:5" x14ac:dyDescent="0.2">
      <c r="A15" s="33">
        <v>3220</v>
      </c>
      <c r="B15" s="29" t="s">
        <v>468</v>
      </c>
      <c r="C15" s="34">
        <v>246540728.63</v>
      </c>
    </row>
    <row r="16" spans="1:5" x14ac:dyDescent="0.2">
      <c r="A16" s="33">
        <v>3230</v>
      </c>
      <c r="B16" s="29" t="s">
        <v>469</v>
      </c>
      <c r="C16" s="34">
        <f>SUM(C17:C20)</f>
        <v>-5860800.1600000001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-5860800.1600000001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4" spans="1:2" ht="15" customHeight="1" x14ac:dyDescent="0.2">
      <c r="A4" s="104" t="s">
        <v>23</v>
      </c>
      <c r="B4" s="94" t="s">
        <v>78</v>
      </c>
    </row>
    <row r="5" spans="1:2" ht="15" customHeight="1" x14ac:dyDescent="0.2">
      <c r="A5" s="104" t="s">
        <v>25</v>
      </c>
      <c r="B5" s="94" t="s">
        <v>51</v>
      </c>
    </row>
    <row r="6" spans="1:2" ht="15" customHeight="1" x14ac:dyDescent="0.2">
      <c r="B6" s="94" t="s">
        <v>172</v>
      </c>
    </row>
    <row r="7" spans="1:2" ht="15" customHeight="1" x14ac:dyDescent="0.2">
      <c r="B7" s="94" t="s">
        <v>73</v>
      </c>
    </row>
    <row r="8" spans="1:2" ht="15" customHeight="1" x14ac:dyDescent="0.2">
      <c r="B8" s="94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7"/>
  <sheetViews>
    <sheetView topLeftCell="A70" workbookViewId="0">
      <selection activeCell="B90" sqref="B90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82" t="s">
        <v>667</v>
      </c>
      <c r="B1" s="182"/>
      <c r="C1" s="182"/>
      <c r="D1" s="27" t="s">
        <v>604</v>
      </c>
      <c r="E1" s="28">
        <v>2024</v>
      </c>
    </row>
    <row r="2" spans="1:5" s="35" customFormat="1" ht="18.899999999999999" customHeight="1" x14ac:dyDescent="0.3">
      <c r="A2" s="182" t="s">
        <v>611</v>
      </c>
      <c r="B2" s="182"/>
      <c r="C2" s="182"/>
      <c r="D2" s="27" t="s">
        <v>605</v>
      </c>
      <c r="E2" s="28" t="s">
        <v>607</v>
      </c>
    </row>
    <row r="3" spans="1:5" s="35" customFormat="1" ht="18.899999999999999" customHeight="1" x14ac:dyDescent="0.3">
      <c r="A3" s="182" t="s">
        <v>668</v>
      </c>
      <c r="B3" s="182"/>
      <c r="C3" s="182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1">
        <v>2024</v>
      </c>
      <c r="D7" s="121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35438598.560000002</v>
      </c>
      <c r="D9" s="34">
        <v>9634991.3800000008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25">
        <v>1110</v>
      </c>
      <c r="B15" s="126" t="s">
        <v>626</v>
      </c>
      <c r="C15" s="127">
        <f>SUM(C8:C14)</f>
        <v>35438598.560000002</v>
      </c>
      <c r="D15" s="127">
        <f>SUM(D8:D14)</f>
        <v>9634991.3800000008</v>
      </c>
    </row>
    <row r="18" spans="1:5" x14ac:dyDescent="0.2">
      <c r="A18" s="31" t="s">
        <v>175</v>
      </c>
      <c r="B18" s="31"/>
      <c r="C18" s="31"/>
      <c r="D18" s="31"/>
      <c r="E18" s="122"/>
    </row>
    <row r="19" spans="1:5" x14ac:dyDescent="0.2">
      <c r="A19" s="32" t="s">
        <v>143</v>
      </c>
      <c r="B19" s="32" t="s">
        <v>648</v>
      </c>
      <c r="C19" s="136" t="s">
        <v>647</v>
      </c>
      <c r="D19" s="136" t="s">
        <v>178</v>
      </c>
      <c r="E19" s="122"/>
    </row>
    <row r="20" spans="1:5" x14ac:dyDescent="0.2">
      <c r="A20" s="125">
        <v>1230</v>
      </c>
      <c r="B20" s="126" t="s">
        <v>227</v>
      </c>
      <c r="C20" s="127">
        <f>SUM(C21:C27)</f>
        <v>22102891.370000001</v>
      </c>
      <c r="D20" s="127">
        <f>SUM(D21:D27)</f>
        <v>20570513.449999999</v>
      </c>
      <c r="E20" s="122"/>
    </row>
    <row r="21" spans="1:5" x14ac:dyDescent="0.2">
      <c r="A21" s="33">
        <v>1231</v>
      </c>
      <c r="B21" s="29" t="s">
        <v>228</v>
      </c>
      <c r="C21" s="34">
        <v>0</v>
      </c>
      <c r="D21" s="124">
        <v>0</v>
      </c>
      <c r="E21" s="122"/>
    </row>
    <row r="22" spans="1:5" x14ac:dyDescent="0.2">
      <c r="A22" s="33">
        <v>1232</v>
      </c>
      <c r="B22" s="29" t="s">
        <v>229</v>
      </c>
      <c r="C22" s="34">
        <v>0</v>
      </c>
      <c r="D22" s="124">
        <v>0</v>
      </c>
      <c r="E22" s="122"/>
    </row>
    <row r="23" spans="1:5" x14ac:dyDescent="0.2">
      <c r="A23" s="33">
        <v>1233</v>
      </c>
      <c r="B23" s="29" t="s">
        <v>230</v>
      </c>
      <c r="C23" s="34">
        <v>0</v>
      </c>
      <c r="D23" s="124">
        <v>0</v>
      </c>
      <c r="E23" s="122"/>
    </row>
    <row r="24" spans="1:5" x14ac:dyDescent="0.2">
      <c r="A24" s="33">
        <v>1234</v>
      </c>
      <c r="B24" s="29" t="s">
        <v>231</v>
      </c>
      <c r="C24" s="34">
        <v>0</v>
      </c>
      <c r="D24" s="124">
        <v>0</v>
      </c>
      <c r="E24" s="122"/>
    </row>
    <row r="25" spans="1:5" x14ac:dyDescent="0.2">
      <c r="A25" s="33">
        <v>1235</v>
      </c>
      <c r="B25" s="29" t="s">
        <v>232</v>
      </c>
      <c r="C25" s="34">
        <v>22102891.370000001</v>
      </c>
      <c r="D25" s="124">
        <v>20570513.449999999</v>
      </c>
      <c r="E25" s="122"/>
    </row>
    <row r="26" spans="1:5" x14ac:dyDescent="0.2">
      <c r="A26" s="33">
        <v>1236</v>
      </c>
      <c r="B26" s="29" t="s">
        <v>233</v>
      </c>
      <c r="C26" s="34">
        <v>0</v>
      </c>
      <c r="D26" s="124">
        <v>0</v>
      </c>
      <c r="E26" s="122"/>
    </row>
    <row r="27" spans="1:5" x14ac:dyDescent="0.2">
      <c r="A27" s="33">
        <v>1239</v>
      </c>
      <c r="B27" s="29" t="s">
        <v>234</v>
      </c>
      <c r="C27" s="34">
        <v>0</v>
      </c>
      <c r="D27" s="124">
        <v>0</v>
      </c>
      <c r="E27" s="122"/>
    </row>
    <row r="28" spans="1:5" x14ac:dyDescent="0.2">
      <c r="A28" s="125">
        <v>1240</v>
      </c>
      <c r="B28" s="126" t="s">
        <v>235</v>
      </c>
      <c r="C28" s="127">
        <f>SUM(C29:C36)</f>
        <v>34535</v>
      </c>
      <c r="D28" s="127">
        <f>SUM(D29:D36)</f>
        <v>34535</v>
      </c>
      <c r="E28" s="122"/>
    </row>
    <row r="29" spans="1:5" x14ac:dyDescent="0.2">
      <c r="A29" s="33">
        <v>1241</v>
      </c>
      <c r="B29" s="29" t="s">
        <v>236</v>
      </c>
      <c r="C29" s="34">
        <v>0</v>
      </c>
      <c r="D29" s="124">
        <v>0</v>
      </c>
      <c r="E29" s="122"/>
    </row>
    <row r="30" spans="1:5" x14ac:dyDescent="0.2">
      <c r="A30" s="33">
        <v>1242</v>
      </c>
      <c r="B30" s="29" t="s">
        <v>237</v>
      </c>
      <c r="C30" s="34">
        <v>0</v>
      </c>
      <c r="D30" s="124">
        <v>0</v>
      </c>
      <c r="E30" s="122"/>
    </row>
    <row r="31" spans="1:5" x14ac:dyDescent="0.2">
      <c r="A31" s="33">
        <v>1243</v>
      </c>
      <c r="B31" s="29" t="s">
        <v>238</v>
      </c>
      <c r="C31" s="34">
        <v>0</v>
      </c>
      <c r="D31" s="124">
        <v>0</v>
      </c>
      <c r="E31" s="122"/>
    </row>
    <row r="32" spans="1:5" x14ac:dyDescent="0.2">
      <c r="A32" s="33">
        <v>1244</v>
      </c>
      <c r="B32" s="29" t="s">
        <v>239</v>
      </c>
      <c r="C32" s="34">
        <v>0</v>
      </c>
      <c r="D32" s="124">
        <v>0</v>
      </c>
      <c r="E32" s="122"/>
    </row>
    <row r="33" spans="1:5" x14ac:dyDescent="0.2">
      <c r="A33" s="33">
        <v>1245</v>
      </c>
      <c r="B33" s="29" t="s">
        <v>240</v>
      </c>
      <c r="C33" s="34">
        <v>0</v>
      </c>
      <c r="D33" s="124">
        <v>0</v>
      </c>
      <c r="E33" s="122"/>
    </row>
    <row r="34" spans="1:5" x14ac:dyDescent="0.2">
      <c r="A34" s="33">
        <v>1246</v>
      </c>
      <c r="B34" s="29" t="s">
        <v>241</v>
      </c>
      <c r="C34" s="34">
        <v>34535</v>
      </c>
      <c r="D34" s="124">
        <v>34535</v>
      </c>
    </row>
    <row r="35" spans="1:5" x14ac:dyDescent="0.2">
      <c r="A35" s="33">
        <v>1247</v>
      </c>
      <c r="B35" s="29" t="s">
        <v>242</v>
      </c>
      <c r="C35" s="34">
        <v>0</v>
      </c>
      <c r="D35" s="124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24">
        <v>0</v>
      </c>
    </row>
    <row r="37" spans="1:5" x14ac:dyDescent="0.2">
      <c r="A37" s="150">
        <v>12</v>
      </c>
      <c r="B37" s="151" t="s">
        <v>661</v>
      </c>
      <c r="C37" s="152">
        <v>0</v>
      </c>
      <c r="D37" s="152">
        <v>0</v>
      </c>
      <c r="E37" s="126"/>
    </row>
    <row r="38" spans="1:5" x14ac:dyDescent="0.2">
      <c r="B38" s="128" t="s">
        <v>627</v>
      </c>
      <c r="C38" s="127">
        <f>C20+C28+C37</f>
        <v>22137426.370000001</v>
      </c>
      <c r="D38" s="127">
        <f>D20+D28+D37</f>
        <v>20605048.449999999</v>
      </c>
    </row>
    <row r="39" spans="1:5" s="122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1">
        <v>2024</v>
      </c>
      <c r="D41" s="121">
        <v>2023</v>
      </c>
      <c r="E41" s="32"/>
    </row>
    <row r="42" spans="1:5" s="122" customFormat="1" x14ac:dyDescent="0.2">
      <c r="A42" s="125">
        <v>3210</v>
      </c>
      <c r="B42" s="126" t="s">
        <v>628</v>
      </c>
      <c r="C42" s="127">
        <v>82907954.290000007</v>
      </c>
      <c r="D42" s="127">
        <v>87125997.920000002</v>
      </c>
    </row>
    <row r="43" spans="1:5" x14ac:dyDescent="0.2">
      <c r="A43" s="123"/>
      <c r="B43" s="128" t="s">
        <v>616</v>
      </c>
      <c r="C43" s="127">
        <f>C46+C58+C86+C89+C44</f>
        <v>2350570.37</v>
      </c>
      <c r="D43" s="127">
        <f>D46+D58+D86+D89+D44</f>
        <v>16661672.899999999</v>
      </c>
    </row>
    <row r="44" spans="1:5" s="122" customFormat="1" x14ac:dyDescent="0.2">
      <c r="A44" s="137">
        <v>5100</v>
      </c>
      <c r="B44" s="138" t="s">
        <v>358</v>
      </c>
      <c r="C44" s="139">
        <f>SUM(C45:C45)</f>
        <v>0</v>
      </c>
      <c r="D44" s="139">
        <f>SUM(D45:D45)</f>
        <v>0</v>
      </c>
    </row>
    <row r="45" spans="1:5" s="122" customFormat="1" x14ac:dyDescent="0.2">
      <c r="A45" s="140">
        <v>5130</v>
      </c>
      <c r="B45" s="141" t="s">
        <v>649</v>
      </c>
      <c r="C45" s="142">
        <v>0</v>
      </c>
      <c r="D45" s="142">
        <v>0</v>
      </c>
    </row>
    <row r="46" spans="1:5" x14ac:dyDescent="0.2">
      <c r="A46" s="125">
        <v>5400</v>
      </c>
      <c r="B46" s="126" t="s">
        <v>423</v>
      </c>
      <c r="C46" s="127">
        <f>C47+C49+C51+C53+C55</f>
        <v>377064.31</v>
      </c>
      <c r="D46" s="127">
        <f>D47+D49+D51+D53+D55</f>
        <v>1337215.6399999999</v>
      </c>
    </row>
    <row r="47" spans="1:5" x14ac:dyDescent="0.2">
      <c r="A47" s="123">
        <v>5410</v>
      </c>
      <c r="B47" s="122" t="s">
        <v>617</v>
      </c>
      <c r="C47" s="124">
        <f>C48</f>
        <v>377064.31</v>
      </c>
      <c r="D47" s="124">
        <f>D48</f>
        <v>1337215.6399999999</v>
      </c>
    </row>
    <row r="48" spans="1:5" x14ac:dyDescent="0.2">
      <c r="A48" s="123">
        <v>5411</v>
      </c>
      <c r="B48" s="122" t="s">
        <v>425</v>
      </c>
      <c r="C48" s="124">
        <v>377064.31</v>
      </c>
      <c r="D48" s="124">
        <v>1337215.6399999999</v>
      </c>
    </row>
    <row r="49" spans="1:4" x14ac:dyDescent="0.2">
      <c r="A49" s="123">
        <v>5420</v>
      </c>
      <c r="B49" s="122" t="s">
        <v>618</v>
      </c>
      <c r="C49" s="124">
        <f>C50</f>
        <v>0</v>
      </c>
      <c r="D49" s="124">
        <f>D50</f>
        <v>0</v>
      </c>
    </row>
    <row r="50" spans="1:4" x14ac:dyDescent="0.2">
      <c r="A50" s="123">
        <v>5421</v>
      </c>
      <c r="B50" s="122" t="s">
        <v>428</v>
      </c>
      <c r="C50" s="124">
        <v>0</v>
      </c>
      <c r="D50" s="124">
        <v>0</v>
      </c>
    </row>
    <row r="51" spans="1:4" x14ac:dyDescent="0.2">
      <c r="A51" s="123">
        <v>5430</v>
      </c>
      <c r="B51" s="122" t="s">
        <v>619</v>
      </c>
      <c r="C51" s="124">
        <f>C52</f>
        <v>0</v>
      </c>
      <c r="D51" s="124">
        <f>D52</f>
        <v>0</v>
      </c>
    </row>
    <row r="52" spans="1:4" x14ac:dyDescent="0.2">
      <c r="A52" s="123">
        <v>5431</v>
      </c>
      <c r="B52" s="122" t="s">
        <v>431</v>
      </c>
      <c r="C52" s="124">
        <v>0</v>
      </c>
      <c r="D52" s="124">
        <v>0</v>
      </c>
    </row>
    <row r="53" spans="1:4" x14ac:dyDescent="0.2">
      <c r="A53" s="123">
        <v>5440</v>
      </c>
      <c r="B53" s="122" t="s">
        <v>620</v>
      </c>
      <c r="C53" s="124">
        <f>C54</f>
        <v>0</v>
      </c>
      <c r="D53" s="124">
        <f>D54</f>
        <v>0</v>
      </c>
    </row>
    <row r="54" spans="1:4" x14ac:dyDescent="0.2">
      <c r="A54" s="123">
        <v>5441</v>
      </c>
      <c r="B54" s="122" t="s">
        <v>620</v>
      </c>
      <c r="C54" s="124">
        <v>0</v>
      </c>
      <c r="D54" s="124">
        <v>0</v>
      </c>
    </row>
    <row r="55" spans="1:4" x14ac:dyDescent="0.2">
      <c r="A55" s="123">
        <v>5450</v>
      </c>
      <c r="B55" s="122" t="s">
        <v>621</v>
      </c>
      <c r="C55" s="124">
        <f>SUM(C56:C57)</f>
        <v>0</v>
      </c>
      <c r="D55" s="124">
        <f>SUM(D56:D57)</f>
        <v>0</v>
      </c>
    </row>
    <row r="56" spans="1:4" x14ac:dyDescent="0.2">
      <c r="A56" s="123">
        <v>5451</v>
      </c>
      <c r="B56" s="122" t="s">
        <v>435</v>
      </c>
      <c r="C56" s="124">
        <v>0</v>
      </c>
      <c r="D56" s="124">
        <v>0</v>
      </c>
    </row>
    <row r="57" spans="1:4" x14ac:dyDescent="0.2">
      <c r="A57" s="123">
        <v>5452</v>
      </c>
      <c r="B57" s="122" t="s">
        <v>436</v>
      </c>
      <c r="C57" s="124">
        <v>0</v>
      </c>
      <c r="D57" s="124">
        <v>0</v>
      </c>
    </row>
    <row r="58" spans="1:4" x14ac:dyDescent="0.2">
      <c r="A58" s="125">
        <v>5500</v>
      </c>
      <c r="B58" s="126" t="s">
        <v>437</v>
      </c>
      <c r="C58" s="127">
        <f>C59+C68+C71+C77</f>
        <v>0</v>
      </c>
      <c r="D58" s="127">
        <f>D59+D68+D71+D77</f>
        <v>5959870.9900000002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5959870.9900000002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1737178.61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4063341.42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159350.96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25">
        <v>5600</v>
      </c>
      <c r="B86" s="126" t="s">
        <v>79</v>
      </c>
      <c r="C86" s="127">
        <f>C87</f>
        <v>0</v>
      </c>
      <c r="D86" s="127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25">
        <v>2110</v>
      </c>
      <c r="B89" s="131" t="s">
        <v>629</v>
      </c>
      <c r="C89" s="127">
        <f>SUM(C90:C94)</f>
        <v>1973506.06</v>
      </c>
      <c r="D89" s="127">
        <f>SUM(D90:D94)</f>
        <v>9364586.2699999996</v>
      </c>
    </row>
    <row r="90" spans="1:4" x14ac:dyDescent="0.2">
      <c r="A90" s="123">
        <v>2111</v>
      </c>
      <c r="B90" s="122" t="s">
        <v>630</v>
      </c>
      <c r="C90" s="124">
        <v>0</v>
      </c>
      <c r="D90" s="124">
        <v>96213.78</v>
      </c>
    </row>
    <row r="91" spans="1:4" x14ac:dyDescent="0.2">
      <c r="A91" s="123">
        <v>2112</v>
      </c>
      <c r="B91" s="122" t="s">
        <v>631</v>
      </c>
      <c r="C91" s="124">
        <v>24986.05</v>
      </c>
      <c r="D91" s="124">
        <v>3921820.8</v>
      </c>
    </row>
    <row r="92" spans="1:4" x14ac:dyDescent="0.2">
      <c r="A92" s="123">
        <v>2112</v>
      </c>
      <c r="B92" s="122" t="s">
        <v>632</v>
      </c>
      <c r="C92" s="124">
        <v>1948520.01</v>
      </c>
      <c r="D92" s="124">
        <v>3662852.63</v>
      </c>
    </row>
    <row r="93" spans="1:4" x14ac:dyDescent="0.2">
      <c r="A93" s="123">
        <v>2115</v>
      </c>
      <c r="B93" s="122" t="s">
        <v>633</v>
      </c>
      <c r="C93" s="124">
        <v>0</v>
      </c>
      <c r="D93" s="124">
        <v>1683699.06</v>
      </c>
    </row>
    <row r="94" spans="1:4" x14ac:dyDescent="0.2">
      <c r="A94" s="123">
        <v>2114</v>
      </c>
      <c r="B94" s="122" t="s">
        <v>634</v>
      </c>
      <c r="C94" s="124">
        <v>0</v>
      </c>
      <c r="D94" s="124">
        <v>0</v>
      </c>
    </row>
    <row r="95" spans="1:4" x14ac:dyDescent="0.2">
      <c r="A95" s="123"/>
      <c r="B95" s="128" t="s">
        <v>635</v>
      </c>
      <c r="C95" s="127">
        <f>+C96</f>
        <v>0</v>
      </c>
      <c r="D95" s="127">
        <f>+D96</f>
        <v>0</v>
      </c>
    </row>
    <row r="96" spans="1:4" s="122" customFormat="1" x14ac:dyDescent="0.2">
      <c r="A96" s="137">
        <v>3100</v>
      </c>
      <c r="B96" s="143" t="s">
        <v>650</v>
      </c>
      <c r="C96" s="144">
        <f>SUM(C97:C100)</f>
        <v>0</v>
      </c>
      <c r="D96" s="144">
        <f>SUM(D97:D100)</f>
        <v>0</v>
      </c>
    </row>
    <row r="97" spans="1:4" s="122" customFormat="1" x14ac:dyDescent="0.2">
      <c r="A97" s="140"/>
      <c r="B97" s="145" t="s">
        <v>651</v>
      </c>
      <c r="C97" s="146">
        <v>0</v>
      </c>
      <c r="D97" s="146">
        <v>0</v>
      </c>
    </row>
    <row r="98" spans="1:4" s="122" customFormat="1" x14ac:dyDescent="0.2">
      <c r="A98" s="140"/>
      <c r="B98" s="145" t="s">
        <v>652</v>
      </c>
      <c r="C98" s="146">
        <v>0</v>
      </c>
      <c r="D98" s="146">
        <v>0</v>
      </c>
    </row>
    <row r="99" spans="1:4" s="122" customFormat="1" x14ac:dyDescent="0.2">
      <c r="A99" s="140"/>
      <c r="B99" s="145" t="s">
        <v>653</v>
      </c>
      <c r="C99" s="146">
        <v>0</v>
      </c>
      <c r="D99" s="146">
        <v>0</v>
      </c>
    </row>
    <row r="100" spans="1:4" s="122" customFormat="1" x14ac:dyDescent="0.2">
      <c r="A100" s="140"/>
      <c r="B100" s="145" t="s">
        <v>654</v>
      </c>
      <c r="C100" s="146">
        <v>0</v>
      </c>
      <c r="D100" s="146">
        <v>0</v>
      </c>
    </row>
    <row r="101" spans="1:4" s="122" customFormat="1" x14ac:dyDescent="0.2">
      <c r="A101" s="140"/>
      <c r="B101" s="148" t="s">
        <v>655</v>
      </c>
      <c r="C101" s="139">
        <f>+C102</f>
        <v>0</v>
      </c>
      <c r="D101" s="139">
        <f>+D102</f>
        <v>0</v>
      </c>
    </row>
    <row r="102" spans="1:4" s="122" customFormat="1" x14ac:dyDescent="0.2">
      <c r="A102" s="137">
        <v>1270</v>
      </c>
      <c r="B102" s="147" t="s">
        <v>251</v>
      </c>
      <c r="C102" s="144">
        <f>+C103</f>
        <v>0</v>
      </c>
      <c r="D102" s="144">
        <f>+D103</f>
        <v>0</v>
      </c>
    </row>
    <row r="103" spans="1:4" s="122" customFormat="1" x14ac:dyDescent="0.2">
      <c r="A103" s="140">
        <v>1273</v>
      </c>
      <c r="B103" s="141" t="s">
        <v>656</v>
      </c>
      <c r="C103" s="146">
        <v>0</v>
      </c>
      <c r="D103" s="146">
        <v>0</v>
      </c>
    </row>
    <row r="104" spans="1:4" s="122" customFormat="1" x14ac:dyDescent="0.2">
      <c r="A104" s="140"/>
      <c r="B104" s="148" t="s">
        <v>657</v>
      </c>
      <c r="C104" s="139">
        <f>+C105+C107</f>
        <v>3710689.56</v>
      </c>
      <c r="D104" s="139">
        <f>+D105+D107</f>
        <v>326910.58</v>
      </c>
    </row>
    <row r="105" spans="1:4" s="122" customFormat="1" x14ac:dyDescent="0.2">
      <c r="A105" s="137">
        <v>4300</v>
      </c>
      <c r="B105" s="143" t="s">
        <v>658</v>
      </c>
      <c r="C105" s="144">
        <f>+C106</f>
        <v>0</v>
      </c>
      <c r="D105" s="149">
        <f>+D106</f>
        <v>0</v>
      </c>
    </row>
    <row r="106" spans="1:4" s="122" customFormat="1" x14ac:dyDescent="0.2">
      <c r="A106" s="140">
        <v>4399</v>
      </c>
      <c r="B106" s="145" t="s">
        <v>351</v>
      </c>
      <c r="C106" s="146">
        <v>0</v>
      </c>
      <c r="D106" s="146">
        <v>0</v>
      </c>
    </row>
    <row r="107" spans="1:4" x14ac:dyDescent="0.2">
      <c r="A107" s="125">
        <v>1120</v>
      </c>
      <c r="B107" s="132" t="s">
        <v>636</v>
      </c>
      <c r="C107" s="127">
        <f>SUM(C108:C116)</f>
        <v>3710689.56</v>
      </c>
      <c r="D107" s="127">
        <f>SUM(D108:D116)</f>
        <v>326910.58</v>
      </c>
    </row>
    <row r="108" spans="1:4" x14ac:dyDescent="0.2">
      <c r="A108" s="123">
        <v>1124</v>
      </c>
      <c r="B108" s="133" t="s">
        <v>637</v>
      </c>
      <c r="C108" s="134">
        <v>0.04</v>
      </c>
      <c r="D108" s="124">
        <v>-0.06</v>
      </c>
    </row>
    <row r="109" spans="1:4" x14ac:dyDescent="0.2">
      <c r="A109" s="123">
        <v>1124</v>
      </c>
      <c r="B109" s="133" t="s">
        <v>638</v>
      </c>
      <c r="C109" s="134">
        <v>0</v>
      </c>
      <c r="D109" s="124">
        <v>0</v>
      </c>
    </row>
    <row r="110" spans="1:4" x14ac:dyDescent="0.2">
      <c r="A110" s="123">
        <v>1124</v>
      </c>
      <c r="B110" s="133" t="s">
        <v>639</v>
      </c>
      <c r="C110" s="134">
        <v>0</v>
      </c>
      <c r="D110" s="124">
        <v>0</v>
      </c>
    </row>
    <row r="111" spans="1:4" x14ac:dyDescent="0.2">
      <c r="A111" s="123">
        <v>1124</v>
      </c>
      <c r="B111" s="133" t="s">
        <v>640</v>
      </c>
      <c r="C111" s="134">
        <v>3710689.48</v>
      </c>
      <c r="D111" s="124">
        <v>327921.28000000003</v>
      </c>
    </row>
    <row r="112" spans="1:4" x14ac:dyDescent="0.2">
      <c r="A112" s="123">
        <v>1124</v>
      </c>
      <c r="B112" s="133" t="s">
        <v>641</v>
      </c>
      <c r="C112" s="124">
        <v>0.05</v>
      </c>
      <c r="D112" s="124">
        <v>-1893.59</v>
      </c>
    </row>
    <row r="113" spans="1:4" x14ac:dyDescent="0.2">
      <c r="A113" s="123">
        <v>1124</v>
      </c>
      <c r="B113" s="133" t="s">
        <v>642</v>
      </c>
      <c r="C113" s="124">
        <v>-0.01</v>
      </c>
      <c r="D113" s="124">
        <v>882.95</v>
      </c>
    </row>
    <row r="114" spans="1:4" x14ac:dyDescent="0.2">
      <c r="A114" s="123">
        <v>1122</v>
      </c>
      <c r="B114" s="133" t="s">
        <v>643</v>
      </c>
      <c r="C114" s="124">
        <v>0</v>
      </c>
      <c r="D114" s="124">
        <v>0</v>
      </c>
    </row>
    <row r="115" spans="1:4" x14ac:dyDescent="0.2">
      <c r="A115" s="123">
        <v>1122</v>
      </c>
      <c r="B115" s="133" t="s">
        <v>644</v>
      </c>
      <c r="C115" s="134">
        <v>0</v>
      </c>
      <c r="D115" s="124">
        <v>0</v>
      </c>
    </row>
    <row r="116" spans="1:4" x14ac:dyDescent="0.2">
      <c r="A116" s="123">
        <v>1122</v>
      </c>
      <c r="B116" s="133" t="s">
        <v>645</v>
      </c>
      <c r="C116" s="124">
        <v>0</v>
      </c>
      <c r="D116" s="124">
        <v>0</v>
      </c>
    </row>
    <row r="117" spans="1:4" x14ac:dyDescent="0.2">
      <c r="A117" s="123"/>
      <c r="B117" s="135" t="s">
        <v>646</v>
      </c>
      <c r="C117" s="127">
        <f>C42+C43+C95-C101-C104</f>
        <v>81547835.100000009</v>
      </c>
      <c r="D117" s="127">
        <f>D42+D43+D95-D101-D104</f>
        <v>103460760.23999999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89" t="s">
        <v>187</v>
      </c>
      <c r="B2" s="90" t="s">
        <v>50</v>
      </c>
    </row>
    <row r="3" spans="1:2" x14ac:dyDescent="0.2">
      <c r="B3" s="103"/>
    </row>
    <row r="4" spans="1:2" ht="14.1" customHeight="1" x14ac:dyDescent="0.2">
      <c r="A4" s="104" t="s">
        <v>27</v>
      </c>
      <c r="B4" s="94" t="s">
        <v>78</v>
      </c>
    </row>
    <row r="5" spans="1:2" ht="14.1" customHeight="1" x14ac:dyDescent="0.2">
      <c r="B5" s="94" t="s">
        <v>51</v>
      </c>
    </row>
    <row r="6" spans="1:2" ht="14.1" customHeight="1" x14ac:dyDescent="0.2">
      <c r="B6" s="94" t="s">
        <v>148</v>
      </c>
    </row>
    <row r="7" spans="1:2" ht="14.1" customHeight="1" x14ac:dyDescent="0.2">
      <c r="B7" s="94" t="s">
        <v>149</v>
      </c>
    </row>
    <row r="8" spans="1:2" ht="14.1" customHeight="1" x14ac:dyDescent="0.2"/>
    <row r="9" spans="1:2" x14ac:dyDescent="0.2">
      <c r="A9" s="104" t="s">
        <v>29</v>
      </c>
      <c r="B9" s="96" t="s">
        <v>588</v>
      </c>
    </row>
    <row r="10" spans="1:2" ht="15" customHeight="1" x14ac:dyDescent="0.2">
      <c r="B10" s="96" t="s">
        <v>75</v>
      </c>
    </row>
    <row r="11" spans="1:2" ht="15" customHeight="1" x14ac:dyDescent="0.2">
      <c r="B11" s="106" t="s">
        <v>192</v>
      </c>
    </row>
    <row r="12" spans="1:2" ht="15" customHeight="1" x14ac:dyDescent="0.2"/>
    <row r="13" spans="1:2" x14ac:dyDescent="0.2">
      <c r="A13" s="104" t="s">
        <v>76</v>
      </c>
      <c r="B13" s="94" t="s">
        <v>589</v>
      </c>
    </row>
    <row r="14" spans="1:2" ht="15" customHeight="1" x14ac:dyDescent="0.2">
      <c r="B14" s="94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2024-04-30T21:49:26Z</cp:lastPrinted>
  <dcterms:created xsi:type="dcterms:W3CDTF">2012-12-11T20:36:24Z</dcterms:created>
  <dcterms:modified xsi:type="dcterms:W3CDTF">2024-05-12T03:56:52Z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